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team-prod\Desktop\"/>
    </mc:Choice>
  </mc:AlternateContent>
  <bookViews>
    <workbookView xWindow="32760" yWindow="135" windowWidth="7845" windowHeight="4080" tabRatio="790" activeTab="9"/>
  </bookViews>
  <sheets>
    <sheet name="ARG" sheetId="1" r:id="rId1"/>
    <sheet name="CARUTHERSVILLE" sheetId="2" r:id="rId2"/>
    <sheet name="HOLLYWOOD" sheetId="3" r:id="rId3"/>
    <sheet name="HARKC" sheetId="4" r:id="rId4"/>
    <sheet name="BALLYSKC" sheetId="5" r:id="rId5"/>
    <sheet name="AMERKC" sheetId="6" r:id="rId6"/>
    <sheet name="LAGRANGE" sheetId="7" r:id="rId7"/>
    <sheet name="AMERSC" sheetId="8" r:id="rId8"/>
    <sheet name="RIVERCITY" sheetId="9" r:id="rId9"/>
    <sheet name="HORSESHOE" sheetId="10" r:id="rId10"/>
    <sheet name="ISLEBV" sheetId="11" r:id="rId11"/>
    <sheet name="STJO" sheetId="12" r:id="rId12"/>
    <sheet name="CAPE" sheetId="14" r:id="rId13"/>
    <sheet name="STATE TOTALS" sheetId="13" r:id="rId14"/>
  </sheets>
  <definedNames>
    <definedName name="_xlnm.Print_Area" localSheetId="13">'STATE TOTALS'!$A$1:$C$23</definedName>
  </definedNames>
  <calcPr calcId="162913"/>
</workbook>
</file>

<file path=xl/calcChain.xml><?xml version="1.0" encoding="utf-8"?>
<calcChain xmlns="http://schemas.openxmlformats.org/spreadsheetml/2006/main">
  <c r="F61" i="14" l="1"/>
  <c r="F63" i="14"/>
  <c r="E61" i="14"/>
  <c r="D61" i="14"/>
  <c r="G55" i="14"/>
  <c r="G54" i="14"/>
  <c r="G52" i="14"/>
  <c r="G51" i="14"/>
  <c r="G50" i="14"/>
  <c r="G48" i="14"/>
  <c r="G47" i="14"/>
  <c r="G46" i="14"/>
  <c r="G44" i="14"/>
  <c r="F39" i="14"/>
  <c r="G39" i="14"/>
  <c r="E39" i="14"/>
  <c r="D39" i="14"/>
  <c r="G34" i="14"/>
  <c r="G30" i="14"/>
  <c r="G29" i="14"/>
  <c r="G26" i="14"/>
  <c r="G24" i="14"/>
  <c r="G19" i="14"/>
  <c r="G15" i="14"/>
  <c r="F60" i="12"/>
  <c r="G60" i="12"/>
  <c r="E60" i="12"/>
  <c r="D60" i="12"/>
  <c r="G53" i="12"/>
  <c r="G50" i="12"/>
  <c r="G48" i="12"/>
  <c r="G47" i="12"/>
  <c r="G46" i="12"/>
  <c r="G44" i="12"/>
  <c r="F39" i="12"/>
  <c r="G39" i="12"/>
  <c r="E39" i="12"/>
  <c r="D39" i="12"/>
  <c r="G33" i="12"/>
  <c r="G18" i="12"/>
  <c r="G17" i="12"/>
  <c r="G60" i="7"/>
  <c r="F60" i="7"/>
  <c r="F62" i="7"/>
  <c r="E60" i="7"/>
  <c r="D60" i="7"/>
  <c r="G53" i="7"/>
  <c r="G50" i="7"/>
  <c r="G48" i="7"/>
  <c r="G47" i="7"/>
  <c r="G46" i="7"/>
  <c r="G44" i="7"/>
  <c r="F61" i="10"/>
  <c r="B18" i="13"/>
  <c r="E61" i="10"/>
  <c r="G61" i="10"/>
  <c r="D61" i="10"/>
  <c r="B16" i="13"/>
  <c r="G54" i="10"/>
  <c r="G53" i="10"/>
  <c r="G52" i="10"/>
  <c r="G50" i="10"/>
  <c r="G49" i="10"/>
  <c r="G48" i="10"/>
  <c r="G47" i="10"/>
  <c r="G46" i="10"/>
  <c r="G45" i="10"/>
  <c r="G44" i="10"/>
  <c r="D39" i="10"/>
  <c r="B6" i="13"/>
  <c r="G34" i="10"/>
  <c r="G33" i="10"/>
  <c r="G29" i="10"/>
  <c r="G28" i="10"/>
  <c r="G26" i="10"/>
  <c r="G25" i="10"/>
  <c r="G20" i="10"/>
  <c r="G19" i="10"/>
  <c r="G16" i="10"/>
  <c r="F15" i="10"/>
  <c r="E15" i="10"/>
  <c r="E39" i="10"/>
  <c r="B7" i="13"/>
  <c r="G10" i="10"/>
  <c r="F73" i="9"/>
  <c r="F75" i="9"/>
  <c r="E73" i="9"/>
  <c r="D73" i="9"/>
  <c r="G66" i="9"/>
  <c r="G64" i="9"/>
  <c r="G63" i="9"/>
  <c r="G62" i="9"/>
  <c r="G60" i="9"/>
  <c r="G59" i="9"/>
  <c r="G58" i="9"/>
  <c r="G57" i="9"/>
  <c r="G56" i="9"/>
  <c r="F51" i="9"/>
  <c r="B13" i="13"/>
  <c r="B14" i="13"/>
  <c r="E51" i="9"/>
  <c r="B12" i="13"/>
  <c r="D51" i="9"/>
  <c r="G45" i="9"/>
  <c r="F39" i="9"/>
  <c r="G39" i="9"/>
  <c r="E39" i="9"/>
  <c r="D39" i="9"/>
  <c r="G34" i="9"/>
  <c r="G32" i="9"/>
  <c r="G31" i="9"/>
  <c r="G29" i="9"/>
  <c r="G25" i="9"/>
  <c r="G24" i="9"/>
  <c r="G23" i="9"/>
  <c r="G20" i="9"/>
  <c r="G18" i="9"/>
  <c r="G17" i="9"/>
  <c r="G16" i="9"/>
  <c r="G14" i="9"/>
  <c r="G13" i="9"/>
  <c r="F62" i="6"/>
  <c r="G62" i="6"/>
  <c r="E62" i="6"/>
  <c r="D62" i="6"/>
  <c r="G55" i="6"/>
  <c r="G54" i="6"/>
  <c r="G53" i="6"/>
  <c r="G52" i="6"/>
  <c r="G51" i="6"/>
  <c r="G50" i="6"/>
  <c r="G48" i="6"/>
  <c r="G46" i="6"/>
  <c r="G45" i="6"/>
  <c r="G44" i="6"/>
  <c r="G39" i="6"/>
  <c r="F39" i="6"/>
  <c r="F64" i="6"/>
  <c r="E39" i="6"/>
  <c r="D39" i="6"/>
  <c r="G34" i="6"/>
  <c r="G32" i="6"/>
  <c r="G31" i="6"/>
  <c r="G30" i="6"/>
  <c r="G29" i="6"/>
  <c r="G25" i="6"/>
  <c r="G23" i="6"/>
  <c r="G22" i="6"/>
  <c r="G21" i="6"/>
  <c r="G19" i="6"/>
  <c r="G18" i="6"/>
  <c r="G16" i="6"/>
  <c r="G15" i="6"/>
  <c r="G14" i="6"/>
  <c r="G13" i="6"/>
  <c r="G11" i="6"/>
  <c r="F62" i="5"/>
  <c r="F64" i="5"/>
  <c r="E62" i="5"/>
  <c r="D62" i="5"/>
  <c r="G56" i="5"/>
  <c r="G54" i="5"/>
  <c r="G50" i="5"/>
  <c r="G48" i="5"/>
  <c r="G46" i="5"/>
  <c r="G44" i="5"/>
  <c r="F39" i="5"/>
  <c r="G39" i="5"/>
  <c r="E39" i="5"/>
  <c r="D39" i="5"/>
  <c r="G25" i="5"/>
  <c r="G24" i="5"/>
  <c r="G23" i="5"/>
  <c r="G18" i="5"/>
  <c r="G14" i="5"/>
  <c r="G12" i="5"/>
  <c r="G10" i="5"/>
  <c r="F61" i="4"/>
  <c r="F63" i="4"/>
  <c r="E61" i="4"/>
  <c r="D61" i="4"/>
  <c r="G54" i="4"/>
  <c r="G53" i="4"/>
  <c r="G52" i="4"/>
  <c r="G50" i="4"/>
  <c r="G49" i="4"/>
  <c r="G48" i="4"/>
  <c r="G46" i="4"/>
  <c r="G45" i="4"/>
  <c r="G44" i="4"/>
  <c r="F39" i="4"/>
  <c r="G39" i="4"/>
  <c r="E39" i="4"/>
  <c r="D39" i="4"/>
  <c r="G33" i="4"/>
  <c r="G31" i="4"/>
  <c r="G28" i="4"/>
  <c r="G26" i="4"/>
  <c r="G24" i="4"/>
  <c r="G23" i="4"/>
  <c r="G22" i="4"/>
  <c r="G21" i="4"/>
  <c r="G19" i="4"/>
  <c r="G18" i="4"/>
  <c r="G17" i="4"/>
  <c r="G15" i="4"/>
  <c r="G14" i="4"/>
  <c r="G11" i="4"/>
  <c r="G10" i="4"/>
  <c r="G61" i="3"/>
  <c r="F61" i="3"/>
  <c r="E61" i="3"/>
  <c r="D61" i="3"/>
  <c r="G54" i="3"/>
  <c r="G53" i="3"/>
  <c r="G52" i="3"/>
  <c r="G50" i="3"/>
  <c r="G49" i="3"/>
  <c r="G48" i="3"/>
  <c r="G47" i="3"/>
  <c r="G46" i="3"/>
  <c r="G45" i="3"/>
  <c r="G44" i="3"/>
  <c r="F39" i="3"/>
  <c r="G39" i="3"/>
  <c r="E39" i="3"/>
  <c r="D39" i="3"/>
  <c r="G34" i="3"/>
  <c r="G32" i="3"/>
  <c r="G29" i="3"/>
  <c r="G28" i="3"/>
  <c r="G26" i="3"/>
  <c r="G24" i="3"/>
  <c r="G23" i="3"/>
  <c r="G22" i="3"/>
  <c r="G21" i="3"/>
  <c r="G20" i="3"/>
  <c r="G18" i="3"/>
  <c r="G17" i="3"/>
  <c r="G13" i="3"/>
  <c r="G11" i="3"/>
  <c r="G9" i="3"/>
  <c r="F62" i="2"/>
  <c r="G60" i="2"/>
  <c r="F60" i="2"/>
  <c r="E60" i="2"/>
  <c r="D60" i="2"/>
  <c r="G54" i="2"/>
  <c r="G53" i="2"/>
  <c r="G50" i="2"/>
  <c r="G48" i="2"/>
  <c r="G47" i="2"/>
  <c r="G46" i="2"/>
  <c r="G44" i="2"/>
  <c r="F39" i="2"/>
  <c r="G39" i="2"/>
  <c r="E39" i="2"/>
  <c r="D39" i="2"/>
  <c r="G32" i="2"/>
  <c r="G30" i="2"/>
  <c r="G29" i="2"/>
  <c r="G18" i="2"/>
  <c r="F62" i="11"/>
  <c r="G60" i="11"/>
  <c r="F60" i="11"/>
  <c r="E60" i="11"/>
  <c r="D60" i="11"/>
  <c r="G53" i="11"/>
  <c r="G52" i="11"/>
  <c r="G50" i="11"/>
  <c r="G49" i="11"/>
  <c r="G48" i="11"/>
  <c r="G47" i="11"/>
  <c r="G46" i="11"/>
  <c r="G45" i="11"/>
  <c r="G44" i="11"/>
  <c r="F39" i="11"/>
  <c r="G39" i="11"/>
  <c r="E39" i="11"/>
  <c r="D39" i="11"/>
  <c r="G34" i="11"/>
  <c r="G30" i="11"/>
  <c r="G29" i="11"/>
  <c r="G22" i="11"/>
  <c r="G19" i="11"/>
  <c r="G15" i="11"/>
  <c r="G11" i="11"/>
  <c r="G9" i="11"/>
  <c r="F61" i="8"/>
  <c r="F63" i="8"/>
  <c r="E61" i="8"/>
  <c r="D61" i="8"/>
  <c r="G55" i="8"/>
  <c r="G54" i="8"/>
  <c r="G53" i="8"/>
  <c r="G52" i="8"/>
  <c r="G51" i="8"/>
  <c r="G50" i="8"/>
  <c r="G48" i="8"/>
  <c r="G47" i="8"/>
  <c r="G46" i="8"/>
  <c r="G45" i="8"/>
  <c r="G44" i="8"/>
  <c r="F39" i="8"/>
  <c r="G39" i="8"/>
  <c r="E39" i="8"/>
  <c r="D39" i="8"/>
  <c r="G34" i="8"/>
  <c r="G33" i="8"/>
  <c r="G32" i="8"/>
  <c r="G29" i="8"/>
  <c r="G28" i="8"/>
  <c r="G26" i="8"/>
  <c r="G25" i="8"/>
  <c r="G24" i="8"/>
  <c r="G21" i="8"/>
  <c r="G19" i="8"/>
  <c r="G18" i="8"/>
  <c r="G13" i="8"/>
  <c r="G12" i="8"/>
  <c r="G11" i="8"/>
  <c r="G10" i="8"/>
  <c r="F61" i="1"/>
  <c r="F63" i="1"/>
  <c r="E61" i="1"/>
  <c r="D61" i="1"/>
  <c r="G54" i="1"/>
  <c r="G52" i="1"/>
  <c r="G50" i="1"/>
  <c r="G49" i="1"/>
  <c r="G48" i="1"/>
  <c r="G47" i="1"/>
  <c r="G46" i="1"/>
  <c r="G45" i="1"/>
  <c r="G44" i="1"/>
  <c r="F39" i="1"/>
  <c r="G39" i="1"/>
  <c r="E39" i="1"/>
  <c r="D39" i="1"/>
  <c r="G31" i="1"/>
  <c r="G30" i="1"/>
  <c r="G25" i="1"/>
  <c r="G22" i="1"/>
  <c r="G20" i="1"/>
  <c r="G18" i="1"/>
  <c r="G17" i="1"/>
  <c r="G16" i="1"/>
  <c r="G15" i="1"/>
  <c r="G13" i="1"/>
  <c r="G10" i="1"/>
  <c r="G9" i="1"/>
  <c r="F39" i="7"/>
  <c r="E39" i="7"/>
  <c r="D39" i="7"/>
  <c r="B11" i="13"/>
  <c r="A3" i="4"/>
  <c r="A3" i="14"/>
  <c r="A4" i="13"/>
  <c r="A3" i="12"/>
  <c r="A3" i="11"/>
  <c r="A3" i="10"/>
  <c r="A3" i="9"/>
  <c r="A3" i="8"/>
  <c r="A3" i="7"/>
  <c r="A3" i="6"/>
  <c r="A3" i="5"/>
  <c r="A3" i="3"/>
  <c r="A3" i="2"/>
  <c r="G61" i="14"/>
  <c r="F62" i="12"/>
  <c r="G51" i="9"/>
  <c r="G73" i="9"/>
  <c r="G62" i="5"/>
  <c r="G61" i="4"/>
  <c r="F63" i="3"/>
  <c r="B17" i="13"/>
  <c r="G61" i="8"/>
  <c r="G61" i="1"/>
  <c r="G15" i="10"/>
  <c r="B19" i="13"/>
  <c r="F39" i="10"/>
  <c r="B8" i="13"/>
  <c r="G39" i="10"/>
  <c r="F63" i="10"/>
  <c r="B9" i="13"/>
  <c r="B21" i="13"/>
</calcChain>
</file>

<file path=xl/sharedStrings.xml><?xml version="1.0" encoding="utf-8"?>
<sst xmlns="http://schemas.openxmlformats.org/spreadsheetml/2006/main" count="952" uniqueCount="162">
  <si>
    <t>MISSOURI GAMING COMMISSION</t>
  </si>
  <si>
    <t>DETAIL GAMING STATS - PUBLIC REPORT</t>
  </si>
  <si>
    <t>BOAT:    ARGOSY RIVERSIDE</t>
  </si>
  <si>
    <t>TABLE GAMES:</t>
  </si>
  <si>
    <t>TABLE</t>
  </si>
  <si>
    <t>ACTUAL</t>
  </si>
  <si>
    <t>UNITS</t>
  </si>
  <si>
    <t>DROP</t>
  </si>
  <si>
    <t>AGR</t>
  </si>
  <si>
    <t>HOLD %</t>
  </si>
  <si>
    <t xml:space="preserve">   Blackjack</t>
  </si>
  <si>
    <t xml:space="preserve">   Double Deck Blackjack</t>
  </si>
  <si>
    <t xml:space="preserve">   Face Up Blackjack</t>
  </si>
  <si>
    <t xml:space="preserve">   Caribbean Stud</t>
  </si>
  <si>
    <t xml:space="preserve">   Craps</t>
  </si>
  <si>
    <t xml:space="preserve">   Craps No More</t>
  </si>
  <si>
    <t xml:space="preserve">   No Craps, Craps</t>
  </si>
  <si>
    <t xml:space="preserve">   Let It Ride</t>
  </si>
  <si>
    <t xml:space="preserve">   Mini Bacarrat</t>
  </si>
  <si>
    <t xml:space="preserve">   Pai Gow Poker</t>
  </si>
  <si>
    <t xml:space="preserve">   Roulette</t>
  </si>
  <si>
    <t xml:space="preserve">   Poker w/o bad beat</t>
  </si>
  <si>
    <t xml:space="preserve">   Bad Beat Poker - house funded</t>
  </si>
  <si>
    <t xml:space="preserve">   Bad Beat Poker - player funded</t>
  </si>
  <si>
    <t xml:space="preserve">   Three Card Poker/Stud</t>
  </si>
  <si>
    <t xml:space="preserve">   Mississippi Stud</t>
  </si>
  <si>
    <t xml:space="preserve">   BJ 21 +3</t>
  </si>
  <si>
    <t xml:space="preserve">   Ultimate Texas Hold'em</t>
  </si>
  <si>
    <t xml:space="preserve">   Table Tournaments</t>
  </si>
  <si>
    <t xml:space="preserve">   Other </t>
  </si>
  <si>
    <t xml:space="preserve">   Rounding</t>
  </si>
  <si>
    <t xml:space="preserve">  TOTAL TABLE GAMES:</t>
  </si>
  <si>
    <t>ELECTRONIC GAMING DEVICES:</t>
  </si>
  <si>
    <t xml:space="preserve">     5 cents</t>
  </si>
  <si>
    <t xml:space="preserve">   10 cents</t>
  </si>
  <si>
    <t xml:space="preserve">   25 cents</t>
  </si>
  <si>
    <t xml:space="preserve">   50 cents</t>
  </si>
  <si>
    <t xml:space="preserve">   $1.00</t>
  </si>
  <si>
    <t xml:space="preserve">   $2.00</t>
  </si>
  <si>
    <t xml:space="preserve">   $5.00</t>
  </si>
  <si>
    <t xml:space="preserve">   $10.00</t>
  </si>
  <si>
    <t xml:space="preserve">   $25.00</t>
  </si>
  <si>
    <t xml:space="preserve">   Slot Tournaments</t>
  </si>
  <si>
    <t xml:space="preserve">   Wide Area Progressive</t>
  </si>
  <si>
    <t xml:space="preserve">   Other</t>
  </si>
  <si>
    <t xml:space="preserve">     TOTAL SLOTS:</t>
  </si>
  <si>
    <t>TOTAL AGR FOR MONTH:</t>
  </si>
  <si>
    <t xml:space="preserve">(1) The above payout percentages for slots represent the actual payout for a one month period only.  </t>
  </si>
  <si>
    <t xml:space="preserve">     The 80% minimum payout per Section 313.805(12) RSMO is not limited to any one month period </t>
  </si>
  <si>
    <t xml:space="preserve">     and is calculated based on standard probability and statistical theory.</t>
  </si>
  <si>
    <t>NOTE:  THE FIGURES IN THIS REPORT ARE SUBJECT TO ADJUSTMENT</t>
  </si>
  <si>
    <t>DETAIL GAMING STATS  - PUBLIC REPORT</t>
  </si>
  <si>
    <t xml:space="preserve">   Single Deck Blackjack</t>
  </si>
  <si>
    <t xml:space="preserve">   Texas Shootout</t>
  </si>
  <si>
    <t xml:space="preserve">   Ultimate Texas Hold'Em</t>
  </si>
  <si>
    <t xml:space="preserve">   Midi Bacarrat</t>
  </si>
  <si>
    <t xml:space="preserve">   EZ Bacarrat</t>
  </si>
  <si>
    <t xml:space="preserve">   Crazy 4 Poker</t>
  </si>
  <si>
    <t xml:space="preserve">   21 Plus 3</t>
  </si>
  <si>
    <t xml:space="preserve">   Four Card Poker</t>
  </si>
  <si>
    <t xml:space="preserve">   $100.00</t>
  </si>
  <si>
    <t xml:space="preserve">     1 cent</t>
  </si>
  <si>
    <t xml:space="preserve">     2 cents</t>
  </si>
  <si>
    <t xml:space="preserve">   Ultimate Texas Hold 'Em</t>
  </si>
  <si>
    <t xml:space="preserve">   Six Card Poker</t>
  </si>
  <si>
    <t xml:space="preserve">   21 plus 3</t>
  </si>
  <si>
    <t xml:space="preserve">   Prime 21</t>
  </si>
  <si>
    <t xml:space="preserve">   EZ Pai Gow</t>
  </si>
  <si>
    <t>BOAT:     MARK TWAIN</t>
  </si>
  <si>
    <t xml:space="preserve">   Face Down Blackjack</t>
  </si>
  <si>
    <t xml:space="preserve">   Big Six</t>
  </si>
  <si>
    <t xml:space="preserve">   Let It Ride Bonus</t>
  </si>
  <si>
    <t>BOAT:     ST. CHARLES</t>
  </si>
  <si>
    <t xml:space="preserve">   Three Card Progressive</t>
  </si>
  <si>
    <t xml:space="preserve">   Blackjack plus 3</t>
  </si>
  <si>
    <t xml:space="preserve">   Dragon Bonus</t>
  </si>
  <si>
    <t xml:space="preserve">   EZ Baccarat</t>
  </si>
  <si>
    <t>BOAT:     RIVER CITY</t>
  </si>
  <si>
    <t xml:space="preserve">   Bonus Craps</t>
  </si>
  <si>
    <t>BOAT:  ISLE OF CAPRI - BOONVILLE</t>
  </si>
  <si>
    <t>BOAT:      ST. JO FRONTIER</t>
  </si>
  <si>
    <t>STATEWIDE TOTALS</t>
  </si>
  <si>
    <t xml:space="preserve">     TABLE GAMES:</t>
  </si>
  <si>
    <t xml:space="preserve">     TABLE DROP:</t>
  </si>
  <si>
    <t xml:space="preserve">     TABLE AGR:</t>
  </si>
  <si>
    <t xml:space="preserve">     ACTUAL HOLD %:</t>
  </si>
  <si>
    <t xml:space="preserve">     SLOT MACHINES:</t>
  </si>
  <si>
    <t xml:space="preserve">     SLOT HANDLE:</t>
  </si>
  <si>
    <t xml:space="preserve">     SLOT AGR:</t>
  </si>
  <si>
    <t xml:space="preserve">     ACTUAL PAYOUT %:</t>
  </si>
  <si>
    <t xml:space="preserve">     GRAND TOTAL AGR:</t>
  </si>
  <si>
    <t xml:space="preserve">   Lunar Poker</t>
  </si>
  <si>
    <t xml:space="preserve">   Super 7</t>
  </si>
  <si>
    <t xml:space="preserve">   Three Card Poker</t>
  </si>
  <si>
    <t>BOAT:  HOLLYWOOD</t>
  </si>
  <si>
    <t xml:space="preserve">   65 to 5 BJ</t>
  </si>
  <si>
    <t xml:space="preserve">   High Five</t>
  </si>
  <si>
    <t xml:space="preserve">   High Card Flush</t>
  </si>
  <si>
    <t xml:space="preserve">   1 cent</t>
  </si>
  <si>
    <t xml:space="preserve">   2 cents</t>
  </si>
  <si>
    <t xml:space="preserve">   Double Deck 21 Plus 3</t>
  </si>
  <si>
    <t xml:space="preserve">   Top Three</t>
  </si>
  <si>
    <t xml:space="preserve">   Commission Free</t>
  </si>
  <si>
    <t xml:space="preserve">   Blackjack 6 to 5</t>
  </si>
  <si>
    <t xml:space="preserve">   EZ Mini Bacarrat</t>
  </si>
  <si>
    <t xml:space="preserve">   Criss Cross</t>
  </si>
  <si>
    <t xml:space="preserve">   Double Deck Blackjack 21+3</t>
  </si>
  <si>
    <t xml:space="preserve">   Heads Up Hold Em</t>
  </si>
  <si>
    <t xml:space="preserve">   Blackjack Top 3</t>
  </si>
  <si>
    <t xml:space="preserve">   DJ Wild</t>
  </si>
  <si>
    <t xml:space="preserve">   Texas Ultimate</t>
  </si>
  <si>
    <t xml:space="preserve">   4 Card Frenzy</t>
  </si>
  <si>
    <t xml:space="preserve">   Cajun Stud Poker</t>
  </si>
  <si>
    <t xml:space="preserve">   Cajun Stud</t>
  </si>
  <si>
    <t xml:space="preserve">   Heads Up Hold'em</t>
  </si>
  <si>
    <t xml:space="preserve">   World Tour Poker</t>
  </si>
  <si>
    <t xml:space="preserve">   Trilux Blackjack</t>
  </si>
  <si>
    <t xml:space="preserve">   Trilux</t>
  </si>
  <si>
    <t xml:space="preserve">   Cajun Poker</t>
  </si>
  <si>
    <t xml:space="preserve">   Sic Bo</t>
  </si>
  <si>
    <t xml:space="preserve">   DJ Wild Poker</t>
  </si>
  <si>
    <t xml:space="preserve">   Fortune 7</t>
  </si>
  <si>
    <t xml:space="preserve">   Four Card Frenzy</t>
  </si>
  <si>
    <t xml:space="preserve">   Criss Cross Poker</t>
  </si>
  <si>
    <t xml:space="preserve">   Straw Poker</t>
  </si>
  <si>
    <t xml:space="preserve">  Multi Denom</t>
  </si>
  <si>
    <t xml:space="preserve">   DJ Wild Stud</t>
  </si>
  <si>
    <t xml:space="preserve">   Ultimate Texas Poker</t>
  </si>
  <si>
    <t xml:space="preserve">   5 Treasures Baccarat</t>
  </si>
  <si>
    <t xml:space="preserve">    I LUV Suits</t>
  </si>
  <si>
    <t xml:space="preserve">    EZ Baccarat</t>
  </si>
  <si>
    <t xml:space="preserve">BOAT:     AMERISTAR KC </t>
  </si>
  <si>
    <t>SLOT</t>
  </si>
  <si>
    <t>HANDLE</t>
  </si>
  <si>
    <t>PAYOUT % (1)</t>
  </si>
  <si>
    <t>BOAT: CENTURY CARUTHERSVILLE</t>
  </si>
  <si>
    <t>BOAT:     HARRAHS KANSAS CITY</t>
  </si>
  <si>
    <t xml:space="preserve">     HYBRID MACHINES:</t>
  </si>
  <si>
    <t xml:space="preserve">     HYBRID HANDLE:</t>
  </si>
  <si>
    <t xml:space="preserve">     HYBRID AGR:</t>
  </si>
  <si>
    <t>BOAT: CENTURY CAPE GIRARDEAU</t>
  </si>
  <si>
    <t xml:space="preserve">   BJ 6 to 5</t>
  </si>
  <si>
    <t xml:space="preserve">   Face Up Pai Gow</t>
  </si>
  <si>
    <t xml:space="preserve">   I Luv Suits</t>
  </si>
  <si>
    <t>BOAT:  BALLY'S KC</t>
  </si>
  <si>
    <t xml:space="preserve">   I LUV Suits</t>
  </si>
  <si>
    <t xml:space="preserve">   Blackjack 6 TO 5</t>
  </si>
  <si>
    <t xml:space="preserve">   Mini Baccarat</t>
  </si>
  <si>
    <t xml:space="preserve">   Golden Frog Baccarat</t>
  </si>
  <si>
    <t xml:space="preserve">   5 Treasures</t>
  </si>
  <si>
    <t>BOAT:    HORSESHOE ST. LOUIS</t>
  </si>
  <si>
    <t xml:space="preserve">   Rising Phoenix MB</t>
  </si>
  <si>
    <t xml:space="preserve">   Big Blind UTH</t>
  </si>
  <si>
    <t xml:space="preserve">   Trilux EZ</t>
  </si>
  <si>
    <t xml:space="preserve">   Double Deck EZ</t>
  </si>
  <si>
    <t xml:space="preserve">   Rising Phoenix</t>
  </si>
  <si>
    <t>HYBRID TABLES</t>
  </si>
  <si>
    <t>HYBRID</t>
  </si>
  <si>
    <t xml:space="preserve">   Hybrid Tournaments</t>
  </si>
  <si>
    <t xml:space="preserve">     TOTAL HYBRID:</t>
  </si>
  <si>
    <t>MONTH ENDED:  AUGUST 2024</t>
  </si>
  <si>
    <t xml:space="preserve">   Eternal Bacarrat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</si>
</sst>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0.000%"/>
  </numFmts>
  <fonts count="22" x14ac:knownFonts="1">
    <font>
      <sz val="12"/>
      <name val="Arial"/>
    </font>
    <font>
      <b/>
      <sz val="10"/>
      <name val="Arial"/>
    </font>
    <font>
      <b/>
      <sz val="18"/>
      <name val="Arial"/>
      <family val="2"/>
    </font>
    <font>
      <b/>
      <u/>
      <sz val="18"/>
      <name val="Arial"/>
      <family val="2"/>
    </font>
    <font>
      <u/>
      <sz val="12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u/>
      <sz val="17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44">
    <xf numFmtId="0" fontId="0" fillId="0" borderId="0" xfId="0" applyNumberFormat="1" applyFont="1" applyAlignment="1" applyProtection="1">
      <protection locked="0"/>
    </xf>
    <xf numFmtId="0" fontId="2" fillId="0" borderId="0" xfId="0" applyFont="1" applyAlignment="1"/>
    <xf numFmtId="0" fontId="0" fillId="0" borderId="0" xfId="0" applyFont="1" applyAlignment="1"/>
    <xf numFmtId="0" fontId="0" fillId="0" borderId="0" xfId="0" applyNumberFormat="1" applyFont="1" applyAlignment="1" applyProtection="1">
      <protection locked="0"/>
    </xf>
    <xf numFmtId="0" fontId="1" fillId="0" borderId="0" xfId="0" applyFont="1" applyAlignment="1"/>
    <xf numFmtId="0" fontId="1" fillId="0" borderId="0" xfId="0" applyNumberFormat="1" applyFont="1" applyAlignment="1">
      <alignment horizontal="centerContinuous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NumberFormat="1" applyFont="1" applyAlignment="1">
      <alignment horizontal="centerContinuous"/>
    </xf>
    <xf numFmtId="0" fontId="0" fillId="2" borderId="0" xfId="0" applyFill="1" applyAlignment="1"/>
    <xf numFmtId="0" fontId="6" fillId="2" borderId="0" xfId="0" applyFont="1" applyFill="1" applyAlignment="1"/>
    <xf numFmtId="0" fontId="6" fillId="2" borderId="0" xfId="0" applyFont="1" applyFill="1" applyAlignment="1">
      <alignment horizontal="center"/>
    </xf>
    <xf numFmtId="0" fontId="6" fillId="2" borderId="0" xfId="0" applyNumberFormat="1" applyFont="1" applyFill="1" applyAlignment="1">
      <alignment horizontal="centerContinuous"/>
    </xf>
    <xf numFmtId="0" fontId="7" fillId="0" borderId="1" xfId="0" applyNumberFormat="1" applyFont="1" applyBorder="1" applyAlignment="1" applyProtection="1">
      <protection locked="0"/>
    </xf>
    <xf numFmtId="0" fontId="8" fillId="0" borderId="2" xfId="0" applyNumberFormat="1" applyFont="1" applyBorder="1" applyAlignment="1"/>
    <xf numFmtId="0" fontId="0" fillId="0" borderId="2" xfId="0" applyFont="1" applyBorder="1" applyAlignment="1"/>
    <xf numFmtId="0" fontId="9" fillId="0" borderId="3" xfId="0" applyNumberFormat="1" applyFont="1" applyBorder="1" applyAlignment="1"/>
    <xf numFmtId="0" fontId="9" fillId="3" borderId="3" xfId="0" applyNumberFormat="1" applyFont="1" applyFill="1" applyBorder="1" applyAlignment="1"/>
    <xf numFmtId="0" fontId="8" fillId="3" borderId="1" xfId="0" applyNumberFormat="1" applyFont="1" applyFill="1" applyBorder="1" applyAlignment="1" applyProtection="1">
      <protection locked="0"/>
    </xf>
    <xf numFmtId="0" fontId="10" fillId="0" borderId="1" xfId="0" applyNumberFormat="1" applyFont="1" applyBorder="1" applyAlignment="1">
      <alignment horizontal="left"/>
    </xf>
    <xf numFmtId="0" fontId="10" fillId="0" borderId="1" xfId="0" applyNumberFormat="1" applyFont="1" applyBorder="1" applyAlignment="1"/>
    <xf numFmtId="0" fontId="0" fillId="0" borderId="0" xfId="0" applyNumberFormat="1" applyFont="1" applyAlignment="1"/>
    <xf numFmtId="0" fontId="8" fillId="0" borderId="0" xfId="0" applyNumberFormat="1" applyFont="1" applyAlignment="1"/>
    <xf numFmtId="0" fontId="11" fillId="2" borderId="0" xfId="0" applyNumberFormat="1" applyFont="1" applyFill="1" applyAlignment="1"/>
    <xf numFmtId="0" fontId="8" fillId="2" borderId="0" xfId="0" applyNumberFormat="1" applyFont="1" applyFill="1" applyAlignment="1"/>
    <xf numFmtId="0" fontId="6" fillId="2" borderId="0" xfId="0" applyNumberFormat="1" applyFont="1" applyFill="1" applyAlignment="1">
      <alignment horizontal="center"/>
    </xf>
    <xf numFmtId="0" fontId="6" fillId="0" borderId="0" xfId="0" applyNumberFormat="1" applyFont="1" applyAlignment="1"/>
    <xf numFmtId="0" fontId="6" fillId="2" borderId="3" xfId="0" applyNumberFormat="1" applyFont="1" applyFill="1" applyBorder="1" applyAlignment="1" applyProtection="1">
      <protection locked="0"/>
    </xf>
    <xf numFmtId="0" fontId="8" fillId="2" borderId="1" xfId="0" applyNumberFormat="1" applyFont="1" applyFill="1" applyBorder="1" applyAlignment="1" applyProtection="1">
      <protection locked="0"/>
    </xf>
    <xf numFmtId="0" fontId="6" fillId="2" borderId="3" xfId="0" applyNumberFormat="1" applyFont="1" applyFill="1" applyBorder="1" applyAlignment="1" applyProtection="1">
      <alignment horizontal="left"/>
      <protection locked="0"/>
    </xf>
    <xf numFmtId="0" fontId="8" fillId="2" borderId="1" xfId="0" applyNumberFormat="1" applyFont="1" applyFill="1" applyBorder="1" applyAlignment="1" applyProtection="1">
      <alignment horizontal="centerContinuous"/>
      <protection locked="0"/>
    </xf>
    <xf numFmtId="0" fontId="9" fillId="0" borderId="3" xfId="0" applyNumberFormat="1" applyFont="1" applyBorder="1" applyAlignment="1">
      <alignment horizontal="left"/>
    </xf>
    <xf numFmtId="0" fontId="6" fillId="3" borderId="3" xfId="0" applyNumberFormat="1" applyFont="1" applyFill="1" applyBorder="1" applyAlignment="1" applyProtection="1">
      <protection locked="0"/>
    </xf>
    <xf numFmtId="0" fontId="7" fillId="0" borderId="0" xfId="0" applyNumberFormat="1" applyFont="1" applyAlignment="1"/>
    <xf numFmtId="0" fontId="10" fillId="0" borderId="0" xfId="0" applyNumberFormat="1" applyFont="1" applyAlignment="1"/>
    <xf numFmtId="0" fontId="12" fillId="0" borderId="0" xfId="0" applyNumberFormat="1" applyFont="1" applyAlignment="1"/>
    <xf numFmtId="4" fontId="10" fillId="0" borderId="0" xfId="0" applyNumberFormat="1" applyFont="1" applyAlignment="1">
      <alignment horizontal="right"/>
    </xf>
    <xf numFmtId="0" fontId="10" fillId="0" borderId="0" xfId="0" applyFont="1" applyAlignment="1"/>
    <xf numFmtId="0" fontId="12" fillId="0" borderId="0" xfId="0" applyFont="1" applyAlignment="1"/>
    <xf numFmtId="0" fontId="8" fillId="0" borderId="0" xfId="0" applyFont="1" applyAlignment="1"/>
    <xf numFmtId="4" fontId="6" fillId="0" borderId="0" xfId="0" applyNumberFormat="1" applyFont="1" applyAlignment="1">
      <alignment horizontal="right"/>
    </xf>
    <xf numFmtId="0" fontId="5" fillId="0" borderId="0" xfId="0" applyFont="1" applyAlignment="1"/>
    <xf numFmtId="0" fontId="13" fillId="0" borderId="0" xfId="0" applyFont="1" applyAlignment="1"/>
    <xf numFmtId="164" fontId="10" fillId="0" borderId="0" xfId="0" applyNumberFormat="1" applyFont="1" applyAlignment="1"/>
    <xf numFmtId="4" fontId="10" fillId="0" borderId="0" xfId="0" applyNumberFormat="1" applyFont="1" applyAlignment="1"/>
    <xf numFmtId="3" fontId="10" fillId="0" borderId="0" xfId="0" applyNumberFormat="1" applyFont="1" applyAlignment="1">
      <alignment horizontal="center"/>
    </xf>
    <xf numFmtId="3" fontId="10" fillId="0" borderId="0" xfId="0" applyNumberFormat="1" applyFont="1" applyAlignment="1"/>
    <xf numFmtId="0" fontId="14" fillId="0" borderId="0" xfId="0" applyFont="1" applyAlignment="1"/>
    <xf numFmtId="0" fontId="15" fillId="0" borderId="0" xfId="0" applyFont="1" applyAlignment="1"/>
    <xf numFmtId="0" fontId="7" fillId="0" borderId="0" xfId="0" applyFont="1" applyAlignment="1"/>
    <xf numFmtId="0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NumberFormat="1" applyFont="1" applyAlignment="1" applyProtection="1">
      <protection locked="0"/>
    </xf>
    <xf numFmtId="8" fontId="6" fillId="2" borderId="3" xfId="0" quotePrefix="1" applyNumberFormat="1" applyFont="1" applyFill="1" applyBorder="1" applyAlignment="1" applyProtection="1">
      <protection locked="0"/>
    </xf>
    <xf numFmtId="0" fontId="6" fillId="2" borderId="3" xfId="0" quotePrefix="1" applyNumberFormat="1" applyFont="1" applyFill="1" applyBorder="1" applyAlignment="1" applyProtection="1">
      <protection locked="0"/>
    </xf>
    <xf numFmtId="0" fontId="2" fillId="0" borderId="0" xfId="0" applyNumberFormat="1" applyFont="1" applyAlignment="1"/>
    <xf numFmtId="0" fontId="0" fillId="0" borderId="0" xfId="0" applyAlignment="1"/>
    <xf numFmtId="0" fontId="0" fillId="0" borderId="4" xfId="0" applyNumberFormat="1" applyFont="1" applyBorder="1" applyAlignment="1"/>
    <xf numFmtId="0" fontId="14" fillId="0" borderId="0" xfId="0" applyNumberFormat="1" applyFont="1" applyAlignment="1"/>
    <xf numFmtId="0" fontId="1" fillId="0" borderId="0" xfId="0" applyNumberFormat="1" applyFont="1" applyAlignment="1"/>
    <xf numFmtId="0" fontId="3" fillId="0" borderId="0" xfId="0" applyNumberFormat="1" applyFont="1" applyAlignment="1"/>
    <xf numFmtId="0" fontId="4" fillId="0" borderId="0" xfId="0" applyNumberFormat="1" applyFont="1" applyAlignment="1"/>
    <xf numFmtId="0" fontId="0" fillId="2" borderId="0" xfId="0" applyNumberFormat="1" applyFont="1" applyFill="1" applyAlignment="1"/>
    <xf numFmtId="0" fontId="6" fillId="2" borderId="0" xfId="0" applyNumberFormat="1" applyFont="1" applyFill="1" applyAlignment="1"/>
    <xf numFmtId="0" fontId="12" fillId="2" borderId="0" xfId="0" applyNumberFormat="1" applyFont="1" applyFill="1" applyAlignment="1"/>
    <xf numFmtId="0" fontId="8" fillId="0" borderId="2" xfId="0" applyNumberFormat="1" applyFont="1" applyFill="1" applyBorder="1" applyAlignment="1"/>
    <xf numFmtId="0" fontId="0" fillId="0" borderId="2" xfId="0" applyNumberFormat="1" applyFont="1" applyFill="1" applyBorder="1" applyAlignment="1"/>
    <xf numFmtId="0" fontId="8" fillId="0" borderId="0" xfId="0" applyNumberFormat="1" applyFont="1" applyFill="1" applyAlignment="1"/>
    <xf numFmtId="0" fontId="18" fillId="0" borderId="0" xfId="0" applyNumberFormat="1" applyFont="1" applyAlignment="1"/>
    <xf numFmtId="0" fontId="6" fillId="0" borderId="3" xfId="0" applyNumberFormat="1" applyFont="1" applyBorder="1" applyAlignment="1" applyProtection="1">
      <protection locked="0"/>
    </xf>
    <xf numFmtId="0" fontId="6" fillId="2" borderId="5" xfId="0" applyNumberFormat="1" applyFont="1" applyFill="1" applyBorder="1" applyAlignment="1" applyProtection="1">
      <alignment horizontal="left"/>
      <protection locked="0"/>
    </xf>
    <xf numFmtId="0" fontId="19" fillId="2" borderId="3" xfId="0" applyNumberFormat="1" applyFont="1" applyFill="1" applyBorder="1" applyAlignment="1" applyProtection="1">
      <protection locked="0"/>
    </xf>
    <xf numFmtId="3" fontId="8" fillId="0" borderId="3" xfId="0" applyNumberFormat="1" applyFont="1" applyBorder="1" applyAlignment="1" applyProtection="1">
      <alignment horizontal="center"/>
      <protection locked="0"/>
    </xf>
    <xf numFmtId="3" fontId="8" fillId="3" borderId="3" xfId="0" applyNumberFormat="1" applyFont="1" applyFill="1" applyBorder="1" applyAlignment="1" applyProtection="1">
      <alignment horizontal="center"/>
      <protection locked="0"/>
    </xf>
    <xf numFmtId="3" fontId="10" fillId="2" borderId="3" xfId="0" applyNumberFormat="1" applyFont="1" applyFill="1" applyBorder="1" applyAlignment="1">
      <alignment horizontal="center"/>
    </xf>
    <xf numFmtId="4" fontId="6" fillId="0" borderId="1" xfId="0" applyNumberFormat="1" applyFont="1" applyBorder="1" applyAlignment="1">
      <alignment horizontal="centerContinuous"/>
    </xf>
    <xf numFmtId="4" fontId="6" fillId="0" borderId="0" xfId="0" applyNumberFormat="1" applyFont="1" applyAlignment="1">
      <alignment horizontal="centerContinuous"/>
    </xf>
    <xf numFmtId="4" fontId="6" fillId="0" borderId="0" xfId="0" applyNumberFormat="1" applyFont="1" applyAlignment="1">
      <alignment horizontal="center"/>
    </xf>
    <xf numFmtId="0" fontId="6" fillId="0" borderId="3" xfId="0" applyNumberFormat="1" applyFont="1" applyBorder="1" applyAlignment="1"/>
    <xf numFmtId="0" fontId="21" fillId="0" borderId="3" xfId="0" applyNumberFormat="1" applyFont="1" applyBorder="1" applyAlignment="1" applyProtection="1">
      <protection locked="0"/>
    </xf>
    <xf numFmtId="4" fontId="8" fillId="3" borderId="3" xfId="0" applyNumberFormat="1" applyFont="1" applyFill="1" applyBorder="1" applyAlignment="1" applyProtection="1">
      <alignment horizontal="center"/>
      <protection locked="0"/>
    </xf>
    <xf numFmtId="4" fontId="6" fillId="0" borderId="6" xfId="0" applyNumberFormat="1" applyFont="1" applyBorder="1" applyAlignment="1">
      <alignment horizontal="centerContinuous"/>
    </xf>
    <xf numFmtId="3" fontId="8" fillId="0" borderId="5" xfId="0" applyNumberFormat="1" applyFont="1" applyBorder="1" applyAlignment="1" applyProtection="1">
      <alignment horizontal="center"/>
      <protection locked="0"/>
    </xf>
    <xf numFmtId="0" fontId="10" fillId="0" borderId="0" xfId="0" applyNumberFormat="1" applyFont="1" applyAlignment="1">
      <alignment horizontal="left"/>
    </xf>
    <xf numFmtId="164" fontId="13" fillId="0" borderId="7" xfId="0" applyNumberFormat="1" applyFont="1" applyBorder="1" applyAlignment="1">
      <alignment horizontal="center"/>
    </xf>
    <xf numFmtId="0" fontId="10" fillId="0" borderId="0" xfId="0" applyFont="1" applyFill="1" applyAlignment="1"/>
    <xf numFmtId="0" fontId="12" fillId="0" borderId="0" xfId="0" applyFont="1" applyFill="1" applyAlignment="1"/>
    <xf numFmtId="0" fontId="20" fillId="0" borderId="0" xfId="0" applyNumberFormat="1" applyFont="1" applyAlignment="1"/>
    <xf numFmtId="0" fontId="20" fillId="0" borderId="0" xfId="0" applyNumberFormat="1" applyFont="1" applyAlignment="1">
      <alignment horizontal="centerContinuous"/>
    </xf>
    <xf numFmtId="0" fontId="10" fillId="0" borderId="0" xfId="0" applyNumberFormat="1" applyFont="1" applyBorder="1" applyAlignment="1">
      <alignment horizontal="left"/>
    </xf>
    <xf numFmtId="0" fontId="10" fillId="0" borderId="0" xfId="0" applyNumberFormat="1" applyFont="1" applyBorder="1" applyAlignment="1"/>
    <xf numFmtId="3" fontId="10" fillId="2" borderId="1" xfId="0" applyNumberFormat="1" applyFont="1" applyFill="1" applyBorder="1" applyAlignment="1">
      <alignment horizontal="center"/>
    </xf>
    <xf numFmtId="0" fontId="16" fillId="0" borderId="8" xfId="0" applyFont="1" applyBorder="1" applyAlignment="1"/>
    <xf numFmtId="3" fontId="13" fillId="0" borderId="9" xfId="0" applyNumberFormat="1" applyFont="1" applyBorder="1" applyAlignment="1">
      <alignment horizontal="center"/>
    </xf>
    <xf numFmtId="0" fontId="16" fillId="0" borderId="10" xfId="0" applyFont="1" applyBorder="1" applyAlignment="1"/>
    <xf numFmtId="4" fontId="13" fillId="0" borderId="7" xfId="0" applyNumberFormat="1" applyFont="1" applyBorder="1" applyAlignment="1">
      <alignment horizontal="center"/>
    </xf>
    <xf numFmtId="0" fontId="16" fillId="4" borderId="10" xfId="0" applyFont="1" applyFill="1" applyBorder="1" applyAlignment="1"/>
    <xf numFmtId="4" fontId="12" fillId="4" borderId="7" xfId="0" applyNumberFormat="1" applyFont="1" applyFill="1" applyBorder="1" applyAlignment="1">
      <alignment horizontal="center"/>
    </xf>
    <xf numFmtId="164" fontId="13" fillId="4" borderId="7" xfId="0" applyNumberFormat="1" applyFont="1" applyFill="1" applyBorder="1" applyAlignment="1">
      <alignment horizontal="center"/>
    </xf>
    <xf numFmtId="4" fontId="12" fillId="4" borderId="11" xfId="0" applyNumberFormat="1" applyFont="1" applyFill="1" applyBorder="1" applyAlignment="1">
      <alignment horizontal="center"/>
    </xf>
    <xf numFmtId="0" fontId="13" fillId="0" borderId="12" xfId="0" applyFont="1" applyBorder="1" applyAlignment="1"/>
    <xf numFmtId="0" fontId="12" fillId="0" borderId="12" xfId="0" applyFont="1" applyBorder="1" applyAlignment="1"/>
    <xf numFmtId="4" fontId="13" fillId="0" borderId="9" xfId="0" applyNumberFormat="1" applyFont="1" applyBorder="1" applyAlignment="1">
      <alignment horizontal="center"/>
    </xf>
    <xf numFmtId="3" fontId="10" fillId="2" borderId="5" xfId="0" applyNumberFormat="1" applyFont="1" applyFill="1" applyBorder="1" applyAlignment="1">
      <alignment horizontal="center"/>
    </xf>
    <xf numFmtId="40" fontId="8" fillId="5" borderId="3" xfId="0" applyNumberFormat="1" applyFont="1" applyFill="1" applyBorder="1" applyProtection="1">
      <protection locked="0"/>
    </xf>
    <xf numFmtId="40" fontId="8" fillId="0" borderId="3" xfId="0" applyNumberFormat="1" applyFont="1" applyBorder="1" applyProtection="1">
      <protection locked="0"/>
    </xf>
    <xf numFmtId="164" fontId="8" fillId="0" borderId="13" xfId="0" applyNumberFormat="1" applyFont="1" applyBorder="1" applyProtection="1">
      <protection locked="0"/>
    </xf>
    <xf numFmtId="164" fontId="8" fillId="3" borderId="13" xfId="0" applyNumberFormat="1" applyFont="1" applyFill="1" applyBorder="1" applyProtection="1">
      <protection locked="0"/>
    </xf>
    <xf numFmtId="40" fontId="8" fillId="3" borderId="3" xfId="0" applyNumberFormat="1" applyFont="1" applyFill="1" applyBorder="1" applyProtection="1">
      <protection locked="0"/>
    </xf>
    <xf numFmtId="4" fontId="10" fillId="2" borderId="5" xfId="0" applyNumberFormat="1" applyFont="1" applyFill="1" applyBorder="1"/>
    <xf numFmtId="164" fontId="10" fillId="0" borderId="14" xfId="0" applyNumberFormat="1" applyFont="1" applyBorder="1" applyProtection="1">
      <protection locked="0"/>
    </xf>
    <xf numFmtId="0" fontId="6" fillId="0" borderId="1" xfId="0" applyFont="1" applyBorder="1" applyAlignment="1">
      <alignment horizontal="center"/>
    </xf>
    <xf numFmtId="4" fontId="6" fillId="0" borderId="1" xfId="0" applyNumberFormat="1" applyFont="1" applyBorder="1"/>
    <xf numFmtId="4" fontId="6" fillId="0" borderId="0" xfId="0" applyNumberFormat="1" applyFont="1"/>
    <xf numFmtId="0" fontId="6" fillId="0" borderId="0" xfId="0" applyFont="1" applyAlignment="1">
      <alignment horizontal="center"/>
    </xf>
    <xf numFmtId="4" fontId="8" fillId="3" borderId="3" xfId="0" applyNumberFormat="1" applyFont="1" applyFill="1" applyBorder="1" applyProtection="1">
      <protection locked="0"/>
    </xf>
    <xf numFmtId="4" fontId="10" fillId="2" borderId="3" xfId="0" applyNumberFormat="1" applyFont="1" applyFill="1" applyBorder="1"/>
    <xf numFmtId="0" fontId="7" fillId="0" borderId="1" xfId="0" applyFont="1" applyBorder="1"/>
    <xf numFmtId="4" fontId="20" fillId="0" borderId="1" xfId="0" applyNumberFormat="1" applyFont="1" applyBorder="1"/>
    <xf numFmtId="0" fontId="0" fillId="0" borderId="1" xfId="0" applyBorder="1"/>
    <xf numFmtId="0" fontId="12" fillId="0" borderId="0" xfId="0" applyFont="1"/>
    <xf numFmtId="164" fontId="10" fillId="0" borderId="13" xfId="0" applyNumberFormat="1" applyFont="1" applyBorder="1" applyProtection="1">
      <protection locked="0"/>
    </xf>
    <xf numFmtId="164" fontId="8" fillId="0" borderId="3" xfId="0" applyNumberFormat="1" applyFont="1" applyBorder="1" applyProtection="1">
      <protection locked="0"/>
    </xf>
    <xf numFmtId="164" fontId="8" fillId="3" borderId="3" xfId="0" applyNumberFormat="1" applyFont="1" applyFill="1" applyBorder="1" applyProtection="1">
      <protection locked="0"/>
    </xf>
    <xf numFmtId="4" fontId="8" fillId="2" borderId="3" xfId="0" applyNumberFormat="1" applyFont="1" applyFill="1" applyBorder="1" applyProtection="1">
      <protection locked="0"/>
    </xf>
    <xf numFmtId="4" fontId="8" fillId="0" borderId="3" xfId="0" applyNumberFormat="1" applyFont="1" applyBorder="1" applyProtection="1">
      <protection locked="0"/>
    </xf>
    <xf numFmtId="164" fontId="10" fillId="0" borderId="3" xfId="0" applyNumberFormat="1" applyFont="1" applyBorder="1" applyProtection="1">
      <protection locked="0"/>
    </xf>
    <xf numFmtId="0" fontId="7" fillId="0" borderId="1" xfId="0" applyFont="1" applyBorder="1" applyAlignment="1">
      <alignment horizontal="center"/>
    </xf>
    <xf numFmtId="4" fontId="10" fillId="2" borderId="1" xfId="0" applyNumberFormat="1" applyFont="1" applyFill="1" applyBorder="1"/>
    <xf numFmtId="164" fontId="10" fillId="0" borderId="1" xfId="0" applyNumberFormat="1" applyFont="1" applyBorder="1" applyProtection="1">
      <protection locked="0"/>
    </xf>
    <xf numFmtId="10" fontId="8" fillId="0" borderId="3" xfId="0" applyNumberFormat="1" applyFont="1" applyBorder="1" applyProtection="1">
      <protection locked="0"/>
    </xf>
    <xf numFmtId="164" fontId="8" fillId="5" borderId="3" xfId="0" applyNumberFormat="1" applyFont="1" applyFill="1" applyBorder="1" applyProtection="1">
      <protection locked="0"/>
    </xf>
    <xf numFmtId="4" fontId="8" fillId="5" borderId="3" xfId="0" applyNumberFormat="1" applyFont="1" applyFill="1" applyBorder="1" applyProtection="1">
      <protection locked="0"/>
    </xf>
    <xf numFmtId="3" fontId="10" fillId="2" borderId="0" xfId="0" applyNumberFormat="1" applyFont="1" applyFill="1" applyAlignment="1">
      <alignment horizontal="center"/>
    </xf>
    <xf numFmtId="4" fontId="10" fillId="2" borderId="0" xfId="0" applyNumberFormat="1" applyFont="1" applyFill="1"/>
    <xf numFmtId="164" fontId="10" fillId="0" borderId="0" xfId="0" applyNumberFormat="1" applyFont="1" applyProtection="1">
      <protection locked="0"/>
    </xf>
    <xf numFmtId="40" fontId="8" fillId="0" borderId="5" xfId="0" applyNumberFormat="1" applyFont="1" applyBorder="1" applyProtection="1">
      <protection locked="0"/>
    </xf>
    <xf numFmtId="164" fontId="10" fillId="0" borderId="0" xfId="0" applyNumberFormat="1" applyFont="1"/>
    <xf numFmtId="0" fontId="0" fillId="0" borderId="0" xfId="0"/>
    <xf numFmtId="0" fontId="8" fillId="0" borderId="0" xfId="0" applyFont="1"/>
    <xf numFmtId="0" fontId="6" fillId="0" borderId="3" xfId="0" applyFont="1" applyBorder="1"/>
    <xf numFmtId="0" fontId="7" fillId="0" borderId="1" xfId="0" applyFont="1" applyBorder="1" applyProtection="1">
      <protection locked="0"/>
    </xf>
    <xf numFmtId="0" fontId="21" fillId="0" borderId="3" xfId="0" applyFont="1" applyBorder="1" applyProtection="1">
      <protection locked="0"/>
    </xf>
    <xf numFmtId="0" fontId="6" fillId="0" borderId="3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3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441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">
        <v>160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2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78" t="s">
        <v>146</v>
      </c>
      <c r="B9" s="13"/>
      <c r="C9" s="14"/>
      <c r="D9" s="72">
        <v>8</v>
      </c>
      <c r="E9" s="104">
        <v>1665875</v>
      </c>
      <c r="F9" s="105">
        <v>422231.9</v>
      </c>
      <c r="G9" s="106">
        <f>F9/E9</f>
        <v>0.25345953327830723</v>
      </c>
      <c r="H9" s="15"/>
    </row>
    <row r="10" spans="1:8" ht="15.75" x14ac:dyDescent="0.25">
      <c r="A10" s="78" t="s">
        <v>11</v>
      </c>
      <c r="B10" s="13"/>
      <c r="C10" s="14"/>
      <c r="D10" s="72">
        <v>6</v>
      </c>
      <c r="E10" s="104">
        <v>1386303</v>
      </c>
      <c r="F10" s="105">
        <v>292448</v>
      </c>
      <c r="G10" s="106">
        <f>F10/E10</f>
        <v>0.21095532506241421</v>
      </c>
      <c r="H10" s="15"/>
    </row>
    <row r="11" spans="1:8" ht="15.75" x14ac:dyDescent="0.25">
      <c r="A11" s="78" t="s">
        <v>73</v>
      </c>
      <c r="B11" s="13"/>
      <c r="C11" s="14"/>
      <c r="D11" s="72"/>
      <c r="E11" s="104"/>
      <c r="F11" s="105"/>
      <c r="G11" s="106"/>
      <c r="H11" s="15"/>
    </row>
    <row r="12" spans="1:8" ht="15.75" x14ac:dyDescent="0.25">
      <c r="A12" s="78" t="s">
        <v>25</v>
      </c>
      <c r="B12" s="13"/>
      <c r="C12" s="14"/>
      <c r="D12" s="72"/>
      <c r="E12" s="104"/>
      <c r="F12" s="105"/>
      <c r="G12" s="106"/>
      <c r="H12" s="15"/>
    </row>
    <row r="13" spans="1:8" ht="15.75" x14ac:dyDescent="0.25">
      <c r="A13" s="78" t="s">
        <v>74</v>
      </c>
      <c r="B13" s="13"/>
      <c r="C13" s="14"/>
      <c r="D13" s="72">
        <v>6</v>
      </c>
      <c r="E13" s="104">
        <v>404551</v>
      </c>
      <c r="F13" s="105">
        <v>64705.5</v>
      </c>
      <c r="G13" s="106">
        <f t="shared" ref="G13:G22" si="0">F13/E13</f>
        <v>0.15994398728466869</v>
      </c>
      <c r="H13" s="15"/>
    </row>
    <row r="14" spans="1:8" ht="15.75" x14ac:dyDescent="0.25">
      <c r="A14" s="78" t="s">
        <v>120</v>
      </c>
      <c r="B14" s="13"/>
      <c r="C14" s="14"/>
      <c r="D14" s="72"/>
      <c r="E14" s="104"/>
      <c r="F14" s="105"/>
      <c r="G14" s="106"/>
      <c r="H14" s="15"/>
    </row>
    <row r="15" spans="1:8" ht="15.75" x14ac:dyDescent="0.25">
      <c r="A15" s="78" t="s">
        <v>112</v>
      </c>
      <c r="B15" s="13"/>
      <c r="C15" s="14"/>
      <c r="D15" s="72">
        <v>1</v>
      </c>
      <c r="E15" s="104">
        <v>153590</v>
      </c>
      <c r="F15" s="105">
        <v>44369</v>
      </c>
      <c r="G15" s="106">
        <f t="shared" si="0"/>
        <v>0.28887948434142846</v>
      </c>
      <c r="H15" s="15"/>
    </row>
    <row r="16" spans="1:8" ht="15.75" x14ac:dyDescent="0.25">
      <c r="A16" s="78" t="s">
        <v>121</v>
      </c>
      <c r="B16" s="13"/>
      <c r="C16" s="14"/>
      <c r="D16" s="72">
        <v>2</v>
      </c>
      <c r="E16" s="104">
        <v>3081808</v>
      </c>
      <c r="F16" s="105">
        <v>520994.5</v>
      </c>
      <c r="G16" s="106">
        <f t="shared" si="0"/>
        <v>0.1690548210660755</v>
      </c>
      <c r="H16" s="15"/>
    </row>
    <row r="17" spans="1:8" ht="15.75" x14ac:dyDescent="0.25">
      <c r="A17" s="78" t="s">
        <v>147</v>
      </c>
      <c r="B17" s="13"/>
      <c r="C17" s="14"/>
      <c r="D17" s="72">
        <v>4</v>
      </c>
      <c r="E17" s="104">
        <v>6633408</v>
      </c>
      <c r="F17" s="105">
        <v>271120</v>
      </c>
      <c r="G17" s="106">
        <f t="shared" si="0"/>
        <v>4.0871901743417559E-2</v>
      </c>
      <c r="H17" s="15"/>
    </row>
    <row r="18" spans="1:8" ht="15.75" x14ac:dyDescent="0.25">
      <c r="A18" s="78" t="s">
        <v>14</v>
      </c>
      <c r="B18" s="13"/>
      <c r="C18" s="14"/>
      <c r="D18" s="72">
        <v>1</v>
      </c>
      <c r="E18" s="104">
        <v>382106</v>
      </c>
      <c r="F18" s="105">
        <v>102951</v>
      </c>
      <c r="G18" s="106">
        <f t="shared" si="0"/>
        <v>0.26943047217264321</v>
      </c>
      <c r="H18" s="15"/>
    </row>
    <row r="19" spans="1:8" ht="15.75" x14ac:dyDescent="0.25">
      <c r="A19" s="78" t="s">
        <v>15</v>
      </c>
      <c r="B19" s="13"/>
      <c r="C19" s="14"/>
      <c r="D19" s="72"/>
      <c r="E19" s="104"/>
      <c r="F19" s="105"/>
      <c r="G19" s="106"/>
      <c r="H19" s="15"/>
    </row>
    <row r="20" spans="1:8" ht="15.75" x14ac:dyDescent="0.25">
      <c r="A20" s="69" t="s">
        <v>16</v>
      </c>
      <c r="B20" s="13"/>
      <c r="C20" s="14"/>
      <c r="D20" s="72">
        <v>1</v>
      </c>
      <c r="E20" s="104">
        <v>1043354</v>
      </c>
      <c r="F20" s="105">
        <v>176274.5</v>
      </c>
      <c r="G20" s="106">
        <f t="shared" si="0"/>
        <v>0.16894984827776574</v>
      </c>
      <c r="H20" s="15"/>
    </row>
    <row r="21" spans="1:8" ht="15.75" x14ac:dyDescent="0.25">
      <c r="A21" s="78" t="s">
        <v>75</v>
      </c>
      <c r="B21" s="13"/>
      <c r="C21" s="14"/>
      <c r="D21" s="72"/>
      <c r="E21" s="104"/>
      <c r="F21" s="105"/>
      <c r="G21" s="106"/>
      <c r="H21" s="15"/>
    </row>
    <row r="22" spans="1:8" ht="15.75" x14ac:dyDescent="0.25">
      <c r="A22" s="78" t="s">
        <v>97</v>
      </c>
      <c r="B22" s="13"/>
      <c r="C22" s="14"/>
      <c r="D22" s="72">
        <v>1</v>
      </c>
      <c r="E22" s="104">
        <v>41125</v>
      </c>
      <c r="F22" s="105">
        <v>11363</v>
      </c>
      <c r="G22" s="106">
        <f t="shared" si="0"/>
        <v>0.27630395136778113</v>
      </c>
      <c r="H22" s="15"/>
    </row>
    <row r="23" spans="1:8" ht="15.75" x14ac:dyDescent="0.25">
      <c r="A23" s="78" t="s">
        <v>149</v>
      </c>
      <c r="B23" s="13"/>
      <c r="C23" s="14"/>
      <c r="D23" s="72"/>
      <c r="E23" s="104"/>
      <c r="F23" s="105"/>
      <c r="G23" s="106"/>
      <c r="H23" s="15"/>
    </row>
    <row r="24" spans="1:8" ht="15.75" x14ac:dyDescent="0.25">
      <c r="A24" s="78" t="s">
        <v>143</v>
      </c>
      <c r="B24" s="13"/>
      <c r="C24" s="14"/>
      <c r="D24" s="72"/>
      <c r="E24" s="104"/>
      <c r="F24" s="105"/>
      <c r="G24" s="106"/>
      <c r="H24" s="15"/>
    </row>
    <row r="25" spans="1:8" ht="15.75" x14ac:dyDescent="0.25">
      <c r="A25" s="79" t="s">
        <v>20</v>
      </c>
      <c r="B25" s="13"/>
      <c r="C25" s="14"/>
      <c r="D25" s="72">
        <v>3</v>
      </c>
      <c r="E25" s="104">
        <v>633479</v>
      </c>
      <c r="F25" s="105">
        <v>89850</v>
      </c>
      <c r="G25" s="106">
        <f>F25/E25</f>
        <v>0.14183579881890324</v>
      </c>
      <c r="H25" s="15"/>
    </row>
    <row r="26" spans="1:8" ht="15.75" x14ac:dyDescent="0.25">
      <c r="A26" s="79" t="s">
        <v>21</v>
      </c>
      <c r="B26" s="13"/>
      <c r="C26" s="14"/>
      <c r="D26" s="72"/>
      <c r="E26" s="104"/>
      <c r="F26" s="105"/>
      <c r="G26" s="106"/>
      <c r="H26" s="15"/>
    </row>
    <row r="27" spans="1:8" ht="15.75" x14ac:dyDescent="0.25">
      <c r="A27" s="69" t="s">
        <v>22</v>
      </c>
      <c r="B27" s="13"/>
      <c r="C27" s="14"/>
      <c r="D27" s="72"/>
      <c r="E27" s="105"/>
      <c r="F27" s="105"/>
      <c r="G27" s="106"/>
      <c r="H27" s="15"/>
    </row>
    <row r="28" spans="1:8" ht="15.75" x14ac:dyDescent="0.25">
      <c r="A28" s="69" t="s">
        <v>23</v>
      </c>
      <c r="B28" s="13"/>
      <c r="C28" s="14"/>
      <c r="D28" s="72"/>
      <c r="E28" s="105"/>
      <c r="F28" s="105"/>
      <c r="G28" s="106"/>
      <c r="H28" s="15"/>
    </row>
    <row r="29" spans="1:8" ht="15.75" x14ac:dyDescent="0.25">
      <c r="A29" s="69" t="s">
        <v>151</v>
      </c>
      <c r="B29" s="13"/>
      <c r="C29" s="14"/>
      <c r="D29" s="72"/>
      <c r="E29" s="105"/>
      <c r="F29" s="105"/>
      <c r="G29" s="106"/>
      <c r="H29" s="15"/>
    </row>
    <row r="30" spans="1:8" ht="15.75" x14ac:dyDescent="0.25">
      <c r="A30" s="69" t="s">
        <v>115</v>
      </c>
      <c r="B30" s="13"/>
      <c r="C30" s="14"/>
      <c r="D30" s="72">
        <v>2</v>
      </c>
      <c r="E30" s="105">
        <v>561487</v>
      </c>
      <c r="F30" s="105">
        <v>184871.5</v>
      </c>
      <c r="G30" s="106">
        <f>F30/E30</f>
        <v>0.32925339322192676</v>
      </c>
      <c r="H30" s="15"/>
    </row>
    <row r="31" spans="1:8" ht="15.75" x14ac:dyDescent="0.25">
      <c r="A31" s="69" t="s">
        <v>19</v>
      </c>
      <c r="B31" s="13"/>
      <c r="C31" s="14"/>
      <c r="D31" s="72">
        <v>2</v>
      </c>
      <c r="E31" s="105">
        <v>262998</v>
      </c>
      <c r="F31" s="105">
        <v>56981</v>
      </c>
      <c r="G31" s="106">
        <f>F31/E31</f>
        <v>0.21665944227712758</v>
      </c>
      <c r="H31" s="15"/>
    </row>
    <row r="32" spans="1:8" ht="15.75" x14ac:dyDescent="0.25">
      <c r="A32" s="69" t="s">
        <v>142</v>
      </c>
      <c r="B32" s="13"/>
      <c r="C32" s="14"/>
      <c r="D32" s="72"/>
      <c r="E32" s="105"/>
      <c r="F32" s="105"/>
      <c r="G32" s="106"/>
      <c r="H32" s="15"/>
    </row>
    <row r="33" spans="1:8" ht="15.75" x14ac:dyDescent="0.25">
      <c r="A33" s="69" t="s">
        <v>152</v>
      </c>
      <c r="B33" s="13"/>
      <c r="C33" s="14"/>
      <c r="D33" s="72"/>
      <c r="E33" s="105"/>
      <c r="F33" s="105"/>
      <c r="G33" s="106"/>
      <c r="H33" s="15"/>
    </row>
    <row r="34" spans="1:8" ht="15.75" x14ac:dyDescent="0.25">
      <c r="A34" s="69" t="s">
        <v>76</v>
      </c>
      <c r="B34" s="13"/>
      <c r="C34" s="14"/>
      <c r="D34" s="72"/>
      <c r="E34" s="105"/>
      <c r="F34" s="105"/>
      <c r="G34" s="106"/>
      <c r="H34" s="15"/>
    </row>
    <row r="35" spans="1:8" x14ac:dyDescent="0.2">
      <c r="A35" s="16" t="s">
        <v>28</v>
      </c>
      <c r="B35" s="13"/>
      <c r="C35" s="14"/>
      <c r="D35" s="73"/>
      <c r="E35" s="104"/>
      <c r="F35" s="105"/>
      <c r="G35" s="107"/>
      <c r="H35" s="15"/>
    </row>
    <row r="36" spans="1:8" x14ac:dyDescent="0.2">
      <c r="A36" s="16" t="s">
        <v>29</v>
      </c>
      <c r="B36" s="13"/>
      <c r="C36" s="14"/>
      <c r="D36" s="73"/>
      <c r="E36" s="104"/>
      <c r="F36" s="105"/>
      <c r="G36" s="107"/>
      <c r="H36" s="15"/>
    </row>
    <row r="37" spans="1:8" x14ac:dyDescent="0.2">
      <c r="A37" s="16" t="s">
        <v>30</v>
      </c>
      <c r="B37" s="13"/>
      <c r="C37" s="14"/>
      <c r="D37" s="73"/>
      <c r="E37" s="104"/>
      <c r="F37" s="105"/>
      <c r="G37" s="107"/>
      <c r="H37" s="15"/>
    </row>
    <row r="38" spans="1:8" x14ac:dyDescent="0.2">
      <c r="A38" s="17"/>
      <c r="B38" s="18"/>
      <c r="C38" s="14"/>
      <c r="D38" s="73"/>
      <c r="E38" s="108"/>
      <c r="F38" s="108"/>
      <c r="G38" s="107"/>
      <c r="H38" s="15"/>
    </row>
    <row r="39" spans="1:8" ht="15.75" x14ac:dyDescent="0.25">
      <c r="A39" s="19" t="s">
        <v>31</v>
      </c>
      <c r="B39" s="20"/>
      <c r="C39" s="21"/>
      <c r="D39" s="103">
        <f>SUM(D9:D38)</f>
        <v>37</v>
      </c>
      <c r="E39" s="109">
        <f>SUM(E9:E38)</f>
        <v>16250084</v>
      </c>
      <c r="F39" s="109">
        <f>SUM(F9:F38)</f>
        <v>2238159.9</v>
      </c>
      <c r="G39" s="110">
        <f>F39/E39</f>
        <v>0.13773220495352514</v>
      </c>
      <c r="H39" s="15"/>
    </row>
    <row r="40" spans="1:8" ht="15.75" x14ac:dyDescent="0.25">
      <c r="A40" s="22"/>
      <c r="B40" s="22"/>
      <c r="C40" s="22"/>
      <c r="D40" s="111"/>
      <c r="E40" s="112"/>
      <c r="F40" s="75"/>
      <c r="G40" s="75"/>
      <c r="H40" s="2"/>
    </row>
    <row r="41" spans="1:8" ht="18" x14ac:dyDescent="0.25">
      <c r="A41" s="23" t="s">
        <v>32</v>
      </c>
      <c r="B41" s="24"/>
      <c r="C41" s="24"/>
      <c r="D41" s="11"/>
      <c r="E41" s="113"/>
      <c r="F41" s="76"/>
      <c r="G41" s="76"/>
      <c r="H41" s="2"/>
    </row>
    <row r="42" spans="1:8" ht="15.75" x14ac:dyDescent="0.25">
      <c r="A42" s="26"/>
      <c r="B42" s="26"/>
      <c r="C42" s="26"/>
      <c r="D42" s="114"/>
      <c r="E42" s="11" t="s">
        <v>132</v>
      </c>
      <c r="F42" s="11" t="s">
        <v>132</v>
      </c>
      <c r="G42" s="11" t="s">
        <v>5</v>
      </c>
      <c r="H42" s="2"/>
    </row>
    <row r="43" spans="1:8" ht="15.75" x14ac:dyDescent="0.25">
      <c r="A43" s="26"/>
      <c r="B43" s="26"/>
      <c r="C43" s="26"/>
      <c r="D43" s="114" t="s">
        <v>6</v>
      </c>
      <c r="E43" s="77" t="s">
        <v>133</v>
      </c>
      <c r="F43" s="76" t="s">
        <v>8</v>
      </c>
      <c r="G43" s="81" t="s">
        <v>134</v>
      </c>
      <c r="H43" s="2"/>
    </row>
    <row r="44" spans="1:8" ht="15.75" x14ac:dyDescent="0.25">
      <c r="A44" s="27" t="s">
        <v>33</v>
      </c>
      <c r="B44" s="28"/>
      <c r="C44" s="14"/>
      <c r="D44" s="72">
        <v>104</v>
      </c>
      <c r="E44" s="105">
        <v>13754348.449999999</v>
      </c>
      <c r="F44" s="105">
        <v>753944.81</v>
      </c>
      <c r="G44" s="106">
        <f>1-(+F44/E44)</f>
        <v>0.94518498547999197</v>
      </c>
      <c r="H44" s="15"/>
    </row>
    <row r="45" spans="1:8" ht="15.75" x14ac:dyDescent="0.25">
      <c r="A45" s="27" t="s">
        <v>34</v>
      </c>
      <c r="B45" s="28"/>
      <c r="C45" s="14"/>
      <c r="D45" s="72">
        <v>8</v>
      </c>
      <c r="E45" s="105">
        <v>6578397.0300000003</v>
      </c>
      <c r="F45" s="105">
        <v>736774.28</v>
      </c>
      <c r="G45" s="106">
        <f t="shared" ref="G45:G52" si="1">1-(+F45/E45)</f>
        <v>0.88800094055739898</v>
      </c>
      <c r="H45" s="15"/>
    </row>
    <row r="46" spans="1:8" ht="15.75" x14ac:dyDescent="0.25">
      <c r="A46" s="27" t="s">
        <v>35</v>
      </c>
      <c r="B46" s="28"/>
      <c r="C46" s="14"/>
      <c r="D46" s="72">
        <v>59</v>
      </c>
      <c r="E46" s="105">
        <v>5004091.75</v>
      </c>
      <c r="F46" s="105">
        <v>353607.79</v>
      </c>
      <c r="G46" s="106">
        <f t="shared" si="1"/>
        <v>0.92933626966372074</v>
      </c>
      <c r="H46" s="15"/>
    </row>
    <row r="47" spans="1:8" ht="15.75" x14ac:dyDescent="0.25">
      <c r="A47" s="27" t="s">
        <v>36</v>
      </c>
      <c r="B47" s="28"/>
      <c r="C47" s="14"/>
      <c r="D47" s="72">
        <v>1</v>
      </c>
      <c r="E47" s="105">
        <v>379818.5</v>
      </c>
      <c r="F47" s="105">
        <v>-6442.5</v>
      </c>
      <c r="G47" s="106">
        <f t="shared" si="1"/>
        <v>1.0169620489786568</v>
      </c>
      <c r="H47" s="15"/>
    </row>
    <row r="48" spans="1:8" ht="15.75" x14ac:dyDescent="0.25">
      <c r="A48" s="27" t="s">
        <v>37</v>
      </c>
      <c r="B48" s="28"/>
      <c r="C48" s="14"/>
      <c r="D48" s="72">
        <v>113</v>
      </c>
      <c r="E48" s="105">
        <v>13430262.26</v>
      </c>
      <c r="F48" s="105">
        <v>999222.24</v>
      </c>
      <c r="G48" s="106">
        <f t="shared" si="1"/>
        <v>0.92559920121768346</v>
      </c>
      <c r="H48" s="15"/>
    </row>
    <row r="49" spans="1:8" ht="15.75" x14ac:dyDescent="0.25">
      <c r="A49" s="27" t="s">
        <v>38</v>
      </c>
      <c r="B49" s="28"/>
      <c r="C49" s="14"/>
      <c r="D49" s="72">
        <v>9</v>
      </c>
      <c r="E49" s="105">
        <v>1998860</v>
      </c>
      <c r="F49" s="105">
        <v>98343</v>
      </c>
      <c r="G49" s="106">
        <f t="shared" si="1"/>
        <v>0.95080045626006826</v>
      </c>
      <c r="H49" s="15"/>
    </row>
    <row r="50" spans="1:8" ht="15.75" x14ac:dyDescent="0.25">
      <c r="A50" s="27" t="s">
        <v>39</v>
      </c>
      <c r="B50" s="28"/>
      <c r="C50" s="14"/>
      <c r="D50" s="72">
        <v>17</v>
      </c>
      <c r="E50" s="105">
        <v>1651154.52</v>
      </c>
      <c r="F50" s="105">
        <v>51474.52</v>
      </c>
      <c r="G50" s="106">
        <f t="shared" si="1"/>
        <v>0.96882513454888519</v>
      </c>
      <c r="H50" s="15"/>
    </row>
    <row r="51" spans="1:8" ht="15.75" x14ac:dyDescent="0.25">
      <c r="A51" s="27" t="s">
        <v>40</v>
      </c>
      <c r="B51" s="28"/>
      <c r="C51" s="14"/>
      <c r="D51" s="72"/>
      <c r="E51" s="105"/>
      <c r="F51" s="105"/>
      <c r="G51" s="106"/>
      <c r="H51" s="15"/>
    </row>
    <row r="52" spans="1:8" ht="15.75" x14ac:dyDescent="0.25">
      <c r="A52" s="53" t="s">
        <v>41</v>
      </c>
      <c r="B52" s="28"/>
      <c r="C52" s="14"/>
      <c r="D52" s="72">
        <v>2</v>
      </c>
      <c r="E52" s="105">
        <v>212575</v>
      </c>
      <c r="F52" s="105">
        <v>10100</v>
      </c>
      <c r="G52" s="106">
        <f t="shared" si="1"/>
        <v>0.9524873574032694</v>
      </c>
      <c r="H52" s="15"/>
    </row>
    <row r="53" spans="1:8" ht="15.75" x14ac:dyDescent="0.25">
      <c r="A53" s="54" t="s">
        <v>60</v>
      </c>
      <c r="B53" s="28"/>
      <c r="C53" s="14"/>
      <c r="D53" s="72"/>
      <c r="E53" s="105"/>
      <c r="F53" s="105"/>
      <c r="G53" s="106"/>
      <c r="H53" s="15"/>
    </row>
    <row r="54" spans="1:8" ht="15.75" x14ac:dyDescent="0.25">
      <c r="A54" s="27" t="s">
        <v>98</v>
      </c>
      <c r="B54" s="28"/>
      <c r="C54" s="14"/>
      <c r="D54" s="72">
        <v>764</v>
      </c>
      <c r="E54" s="105">
        <v>82158256.359999999</v>
      </c>
      <c r="F54" s="105">
        <v>8757976.4600000009</v>
      </c>
      <c r="G54" s="106">
        <f>1-(+F54/E54)</f>
        <v>0.89340114009206317</v>
      </c>
      <c r="H54" s="15"/>
    </row>
    <row r="55" spans="1:8" ht="15.75" x14ac:dyDescent="0.25">
      <c r="A55" s="70" t="s">
        <v>99</v>
      </c>
      <c r="B55" s="30"/>
      <c r="C55" s="14"/>
      <c r="D55" s="72"/>
      <c r="E55" s="105"/>
      <c r="F55" s="105"/>
      <c r="G55" s="106"/>
      <c r="H55" s="15"/>
    </row>
    <row r="56" spans="1:8" x14ac:dyDescent="0.2">
      <c r="A56" s="16" t="s">
        <v>43</v>
      </c>
      <c r="B56" s="28"/>
      <c r="C56" s="14"/>
      <c r="D56" s="73"/>
      <c r="E56" s="108"/>
      <c r="F56" s="105"/>
      <c r="G56" s="107"/>
      <c r="H56" s="15"/>
    </row>
    <row r="57" spans="1:8" x14ac:dyDescent="0.2">
      <c r="A57" s="16" t="s">
        <v>44</v>
      </c>
      <c r="B57" s="28"/>
      <c r="C57" s="14"/>
      <c r="D57" s="73"/>
      <c r="E57" s="108"/>
      <c r="F57" s="105"/>
      <c r="G57" s="107"/>
      <c r="H57" s="15"/>
    </row>
    <row r="58" spans="1:8" x14ac:dyDescent="0.2">
      <c r="A58" s="16" t="s">
        <v>30</v>
      </c>
      <c r="B58" s="28"/>
      <c r="C58" s="14"/>
      <c r="D58" s="73"/>
      <c r="E58" s="104"/>
      <c r="F58" s="105"/>
      <c r="G58" s="107"/>
      <c r="H58" s="15"/>
    </row>
    <row r="59" spans="1:8" ht="15.75" x14ac:dyDescent="0.25">
      <c r="A59" s="32"/>
      <c r="B59" s="18"/>
      <c r="C59" s="14"/>
      <c r="D59" s="73"/>
      <c r="E59" s="104"/>
      <c r="F59" s="105"/>
      <c r="G59" s="107"/>
      <c r="H59" s="15"/>
    </row>
    <row r="60" spans="1:8" ht="15.75" x14ac:dyDescent="0.25">
      <c r="A60" s="20" t="s">
        <v>45</v>
      </c>
      <c r="B60" s="20"/>
      <c r="C60" s="21"/>
      <c r="D60" s="73"/>
      <c r="E60" s="115"/>
      <c r="F60" s="115"/>
      <c r="G60" s="107"/>
      <c r="H60" s="15"/>
    </row>
    <row r="61" spans="1:8" ht="15.75" x14ac:dyDescent="0.25">
      <c r="A61" s="33"/>
      <c r="B61" s="33"/>
      <c r="C61" s="33"/>
      <c r="D61" s="74">
        <f>SUM(D44:D57)</f>
        <v>1077</v>
      </c>
      <c r="E61" s="116">
        <f>SUM(E44:E60)</f>
        <v>125167763.87</v>
      </c>
      <c r="F61" s="116">
        <f>SUM(F44:F60)</f>
        <v>11755000.600000001</v>
      </c>
      <c r="G61" s="110">
        <f>1-(+F61/E61)</f>
        <v>0.9060860381574859</v>
      </c>
      <c r="H61" s="2"/>
    </row>
    <row r="62" spans="1:8" ht="18" x14ac:dyDescent="0.25">
      <c r="A62" s="34" t="s">
        <v>46</v>
      </c>
      <c r="B62" s="35"/>
      <c r="C62" s="35"/>
      <c r="D62" s="117"/>
      <c r="E62" s="118"/>
      <c r="F62" s="119"/>
      <c r="G62" s="119"/>
      <c r="H62" s="2"/>
    </row>
    <row r="63" spans="1:8" ht="18" x14ac:dyDescent="0.25">
      <c r="A63" s="37"/>
      <c r="B63" s="38"/>
      <c r="C63" s="38"/>
      <c r="D63" s="120"/>
      <c r="E63" s="120"/>
      <c r="F63" s="36">
        <f>F61+F39</f>
        <v>13993160.500000002</v>
      </c>
      <c r="G63" s="120"/>
      <c r="H63" s="2"/>
    </row>
    <row r="64" spans="1:8" ht="18" x14ac:dyDescent="0.25">
      <c r="A64" s="37"/>
      <c r="B64" s="38"/>
      <c r="C64" s="38"/>
      <c r="D64" s="35"/>
      <c r="E64" s="35"/>
      <c r="F64" s="36"/>
      <c r="G64" s="35"/>
      <c r="H64" s="2"/>
    </row>
    <row r="65" spans="1:8" ht="15.75" x14ac:dyDescent="0.25">
      <c r="A65" s="4" t="s">
        <v>47</v>
      </c>
      <c r="B65" s="39"/>
      <c r="C65" s="39"/>
      <c r="D65" s="39"/>
      <c r="E65" s="39"/>
      <c r="F65" s="40"/>
      <c r="G65" s="39"/>
      <c r="H65" s="2"/>
    </row>
    <row r="66" spans="1:8" ht="15.75" x14ac:dyDescent="0.25">
      <c r="A66" s="4" t="s">
        <v>48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 t="s">
        <v>49</v>
      </c>
      <c r="B67" s="39"/>
      <c r="C67" s="39"/>
      <c r="D67" s="39"/>
      <c r="E67" s="39"/>
      <c r="F67" s="40"/>
      <c r="G67" s="39"/>
      <c r="H67" s="2"/>
    </row>
    <row r="68" spans="1:8" ht="15.75" x14ac:dyDescent="0.25">
      <c r="A68" s="4"/>
      <c r="B68" s="39"/>
      <c r="C68" s="39"/>
      <c r="D68" s="39"/>
      <c r="E68" s="39"/>
      <c r="F68" s="40"/>
      <c r="G68" s="39"/>
      <c r="H68" s="2"/>
    </row>
    <row r="69" spans="1:8" ht="18" x14ac:dyDescent="0.25">
      <c r="A69" s="41" t="s">
        <v>50</v>
      </c>
      <c r="B69" s="38"/>
      <c r="C69" s="38"/>
      <c r="D69" s="38"/>
      <c r="E69" s="38"/>
      <c r="F69" s="36"/>
      <c r="G69" s="38"/>
      <c r="H69" s="2"/>
    </row>
    <row r="70" spans="1:8" ht="18" x14ac:dyDescent="0.25">
      <c r="A70" s="42"/>
      <c r="B70" s="38"/>
      <c r="C70" s="38"/>
      <c r="D70" s="38"/>
      <c r="E70" s="36"/>
      <c r="F70" s="2"/>
      <c r="G70" s="2"/>
      <c r="H70" s="2"/>
    </row>
    <row r="71" spans="1:8" ht="18" x14ac:dyDescent="0.25">
      <c r="A71" s="85"/>
      <c r="B71" s="86"/>
      <c r="C71" s="86"/>
      <c r="D71" s="86"/>
      <c r="E71" s="36"/>
      <c r="F71" s="2"/>
      <c r="G71" s="2"/>
      <c r="H71" s="2"/>
    </row>
    <row r="72" spans="1:8" ht="18" x14ac:dyDescent="0.25">
      <c r="A72" s="42"/>
      <c r="B72" s="38"/>
      <c r="C72" s="38"/>
      <c r="D72" s="38"/>
      <c r="E72" s="43"/>
      <c r="F72" s="2"/>
      <c r="G72" s="2"/>
      <c r="H72" s="2"/>
    </row>
    <row r="73" spans="1:8" ht="18" x14ac:dyDescent="0.25">
      <c r="A73" s="42"/>
      <c r="B73" s="38"/>
      <c r="C73" s="38"/>
      <c r="D73" s="38"/>
      <c r="E73" s="44"/>
      <c r="F73" s="2"/>
      <c r="G73" s="2"/>
      <c r="H73" s="2"/>
    </row>
    <row r="74" spans="1:8" ht="18" x14ac:dyDescent="0.25">
      <c r="A74" s="42"/>
      <c r="B74" s="38"/>
      <c r="C74" s="38"/>
      <c r="D74" s="38"/>
      <c r="E74" s="45"/>
      <c r="F74" s="2"/>
      <c r="G74" s="2"/>
      <c r="H74" s="2"/>
    </row>
    <row r="75" spans="1:8" ht="18" x14ac:dyDescent="0.25">
      <c r="A75" s="42"/>
      <c r="B75" s="38"/>
      <c r="C75" s="38"/>
      <c r="D75" s="38"/>
      <c r="E75" s="36"/>
      <c r="F75" s="2"/>
      <c r="G75" s="2"/>
      <c r="H75" s="2"/>
    </row>
    <row r="76" spans="1:8" ht="18" x14ac:dyDescent="0.25">
      <c r="A76" s="42"/>
      <c r="B76" s="38"/>
      <c r="C76" s="38"/>
      <c r="D76" s="38"/>
      <c r="E76" s="36"/>
      <c r="F76" s="2"/>
      <c r="G76" s="2"/>
      <c r="H76" s="2"/>
    </row>
    <row r="77" spans="1:8" ht="18" x14ac:dyDescent="0.25">
      <c r="A77" s="42"/>
      <c r="B77" s="38"/>
      <c r="C77" s="38"/>
      <c r="D77" s="38"/>
      <c r="E77" s="43"/>
      <c r="F77" s="2"/>
      <c r="G77" s="2"/>
      <c r="H77" s="2"/>
    </row>
    <row r="78" spans="1:8" ht="18" x14ac:dyDescent="0.25">
      <c r="A78" s="42"/>
      <c r="B78" s="38"/>
      <c r="C78" s="38"/>
      <c r="D78" s="38"/>
      <c r="E78" s="44"/>
      <c r="F78" s="2"/>
      <c r="G78" s="2"/>
      <c r="H78" s="2"/>
    </row>
    <row r="79" spans="1:8" ht="18" x14ac:dyDescent="0.25">
      <c r="A79" s="42"/>
      <c r="B79" s="38"/>
      <c r="C79" s="38"/>
      <c r="D79" s="38"/>
      <c r="E79" s="44"/>
      <c r="F79" s="2"/>
      <c r="G79" s="2"/>
      <c r="H79" s="2"/>
    </row>
    <row r="80" spans="1:8" ht="18" x14ac:dyDescent="0.25">
      <c r="A80" s="42"/>
      <c r="B80" s="38"/>
      <c r="C80" s="38"/>
      <c r="D80" s="38"/>
      <c r="E80" s="44"/>
      <c r="F80" s="2"/>
      <c r="G80" s="2"/>
      <c r="H80" s="2"/>
    </row>
    <row r="81" spans="1:8" ht="18" x14ac:dyDescent="0.25">
      <c r="A81" s="42"/>
      <c r="B81" s="38"/>
      <c r="C81" s="38"/>
      <c r="D81" s="38"/>
      <c r="E81" s="46"/>
      <c r="F81" s="2"/>
      <c r="G81" s="2"/>
      <c r="H81" s="2"/>
    </row>
    <row r="82" spans="1:8" ht="18" x14ac:dyDescent="0.25">
      <c r="A82" s="42"/>
      <c r="B82" s="38"/>
      <c r="C82" s="38"/>
      <c r="D82" s="38"/>
      <c r="E82" s="38"/>
      <c r="F82" s="2"/>
      <c r="G82" s="2"/>
      <c r="H82" s="2"/>
    </row>
    <row r="83" spans="1:8" ht="15.75" x14ac:dyDescent="0.25">
      <c r="A83" s="47"/>
      <c r="B83" s="2"/>
      <c r="C83" s="2"/>
      <c r="D83" s="2"/>
      <c r="E83" s="2"/>
      <c r="F83" s="2"/>
      <c r="G83" s="2"/>
      <c r="H83" s="2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1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6" width="14.6640625" style="3" customWidth="1"/>
    <col min="7" max="7" width="13.441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AUGUST 2024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0.25" x14ac:dyDescent="0.3">
      <c r="A5" s="2"/>
      <c r="B5" s="4"/>
      <c r="C5" s="4"/>
      <c r="D5" s="48" t="s">
        <v>135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40" t="s">
        <v>10</v>
      </c>
      <c r="B9" s="141"/>
      <c r="C9" s="14"/>
      <c r="D9" s="72"/>
      <c r="E9" s="105"/>
      <c r="F9" s="105"/>
      <c r="G9" s="122"/>
      <c r="H9" s="15"/>
    </row>
    <row r="10" spans="1:8" ht="15.75" x14ac:dyDescent="0.25">
      <c r="A10" s="140" t="s">
        <v>141</v>
      </c>
      <c r="B10" s="141"/>
      <c r="C10" s="14"/>
      <c r="D10" s="72"/>
      <c r="E10" s="105"/>
      <c r="F10" s="105"/>
      <c r="G10" s="122"/>
      <c r="H10" s="15"/>
    </row>
    <row r="11" spans="1:8" ht="15.75" x14ac:dyDescent="0.25">
      <c r="A11" s="140" t="s">
        <v>11</v>
      </c>
      <c r="B11" s="141"/>
      <c r="C11" s="14"/>
      <c r="D11" s="72"/>
      <c r="E11" s="105"/>
      <c r="F11" s="105"/>
      <c r="G11" s="122"/>
      <c r="H11" s="15"/>
    </row>
    <row r="12" spans="1:8" ht="15.75" x14ac:dyDescent="0.25">
      <c r="A12" s="140" t="s">
        <v>12</v>
      </c>
      <c r="B12" s="141"/>
      <c r="C12" s="14"/>
      <c r="D12" s="72"/>
      <c r="E12" s="105"/>
      <c r="F12" s="105"/>
      <c r="G12" s="122"/>
      <c r="H12" s="15"/>
    </row>
    <row r="13" spans="1:8" ht="15.75" x14ac:dyDescent="0.25">
      <c r="A13" s="140" t="s">
        <v>113</v>
      </c>
      <c r="B13" s="141"/>
      <c r="C13" s="14"/>
      <c r="D13" s="72"/>
      <c r="E13" s="105"/>
      <c r="F13" s="105"/>
      <c r="G13" s="122"/>
      <c r="H13" s="15"/>
    </row>
    <row r="14" spans="1:8" ht="15.75" x14ac:dyDescent="0.25">
      <c r="A14" s="140" t="s">
        <v>53</v>
      </c>
      <c r="B14" s="141"/>
      <c r="C14" s="14"/>
      <c r="D14" s="72"/>
      <c r="E14" s="105"/>
      <c r="F14" s="105"/>
      <c r="G14" s="122"/>
      <c r="H14" s="15"/>
    </row>
    <row r="15" spans="1:8" ht="15.75" x14ac:dyDescent="0.25">
      <c r="A15" s="140" t="s">
        <v>105</v>
      </c>
      <c r="B15" s="141"/>
      <c r="C15" s="14"/>
      <c r="D15" s="72"/>
      <c r="E15" s="105"/>
      <c r="F15" s="105"/>
      <c r="G15" s="122"/>
      <c r="H15" s="15"/>
    </row>
    <row r="16" spans="1:8" ht="15.75" x14ac:dyDescent="0.25">
      <c r="A16" s="140" t="s">
        <v>121</v>
      </c>
      <c r="B16" s="141"/>
      <c r="C16" s="14"/>
      <c r="D16" s="72"/>
      <c r="E16" s="105"/>
      <c r="F16" s="105"/>
      <c r="G16" s="122"/>
      <c r="H16" s="15"/>
    </row>
    <row r="17" spans="1:8" ht="15.75" x14ac:dyDescent="0.25">
      <c r="A17" s="140" t="s">
        <v>13</v>
      </c>
      <c r="B17" s="141"/>
      <c r="C17" s="14"/>
      <c r="D17" s="72"/>
      <c r="E17" s="105"/>
      <c r="F17" s="105"/>
      <c r="G17" s="122"/>
      <c r="H17" s="15"/>
    </row>
    <row r="18" spans="1:8" ht="15.75" x14ac:dyDescent="0.25">
      <c r="A18" s="140" t="s">
        <v>14</v>
      </c>
      <c r="B18" s="141"/>
      <c r="C18" s="14"/>
      <c r="D18" s="72">
        <v>1</v>
      </c>
      <c r="E18" s="105">
        <v>403612</v>
      </c>
      <c r="F18" s="105">
        <v>82786</v>
      </c>
      <c r="G18" s="122">
        <f>F18/E18</f>
        <v>0.20511283113485229</v>
      </c>
      <c r="H18" s="15"/>
    </row>
    <row r="19" spans="1:8" ht="15.75" x14ac:dyDescent="0.25">
      <c r="A19" s="140" t="s">
        <v>15</v>
      </c>
      <c r="B19" s="141"/>
      <c r="C19" s="14"/>
      <c r="D19" s="72"/>
      <c r="E19" s="105"/>
      <c r="F19" s="105"/>
      <c r="G19" s="122"/>
      <c r="H19" s="15"/>
    </row>
    <row r="20" spans="1:8" ht="15.75" x14ac:dyDescent="0.25">
      <c r="A20" s="140" t="s">
        <v>16</v>
      </c>
      <c r="B20" s="141"/>
      <c r="C20" s="14"/>
      <c r="D20" s="72"/>
      <c r="E20" s="105"/>
      <c r="F20" s="105"/>
      <c r="G20" s="122"/>
      <c r="H20" s="15"/>
    </row>
    <row r="21" spans="1:8" ht="15.75" x14ac:dyDescent="0.25">
      <c r="A21" s="140" t="s">
        <v>109</v>
      </c>
      <c r="B21" s="141"/>
      <c r="C21" s="14"/>
      <c r="D21" s="72"/>
      <c r="E21" s="105"/>
      <c r="F21" s="105"/>
      <c r="G21" s="122"/>
      <c r="H21" s="15"/>
    </row>
    <row r="22" spans="1:8" ht="15.75" x14ac:dyDescent="0.25">
      <c r="A22" s="140" t="s">
        <v>56</v>
      </c>
      <c r="B22" s="141"/>
      <c r="C22" s="14"/>
      <c r="D22" s="72"/>
      <c r="E22" s="105"/>
      <c r="F22" s="105"/>
      <c r="G22" s="122"/>
      <c r="H22" s="15"/>
    </row>
    <row r="23" spans="1:8" ht="15.75" x14ac:dyDescent="0.25">
      <c r="A23" s="140" t="s">
        <v>143</v>
      </c>
      <c r="B23" s="141"/>
      <c r="C23" s="14"/>
      <c r="D23" s="72"/>
      <c r="E23" s="105"/>
      <c r="F23" s="105"/>
      <c r="G23" s="122"/>
      <c r="H23" s="15"/>
    </row>
    <row r="24" spans="1:8" ht="15.75" x14ac:dyDescent="0.25">
      <c r="A24" s="140" t="s">
        <v>19</v>
      </c>
      <c r="B24" s="141"/>
      <c r="C24" s="14"/>
      <c r="D24" s="72"/>
      <c r="E24" s="105"/>
      <c r="F24" s="105"/>
      <c r="G24" s="122"/>
      <c r="H24" s="15"/>
    </row>
    <row r="25" spans="1:8" ht="15.75" x14ac:dyDescent="0.25">
      <c r="A25" s="142" t="s">
        <v>20</v>
      </c>
      <c r="B25" s="141"/>
      <c r="C25" s="14"/>
      <c r="D25" s="72"/>
      <c r="E25" s="105"/>
      <c r="F25" s="105"/>
      <c r="G25" s="122"/>
      <c r="H25" s="15"/>
    </row>
    <row r="26" spans="1:8" ht="15.75" x14ac:dyDescent="0.25">
      <c r="A26" s="142" t="s">
        <v>21</v>
      </c>
      <c r="B26" s="141"/>
      <c r="C26" s="14"/>
      <c r="D26" s="72"/>
      <c r="E26" s="105"/>
      <c r="F26" s="105"/>
      <c r="G26" s="122"/>
      <c r="H26" s="15"/>
    </row>
    <row r="27" spans="1:8" ht="15.75" x14ac:dyDescent="0.25">
      <c r="A27" s="143" t="s">
        <v>22</v>
      </c>
      <c r="B27" s="141"/>
      <c r="C27" s="14"/>
      <c r="D27" s="72"/>
      <c r="E27" s="105"/>
      <c r="F27" s="105"/>
      <c r="G27" s="122"/>
      <c r="H27" s="15"/>
    </row>
    <row r="28" spans="1:8" ht="15.75" x14ac:dyDescent="0.25">
      <c r="A28" s="143" t="s">
        <v>23</v>
      </c>
      <c r="B28" s="141"/>
      <c r="C28" s="14"/>
      <c r="D28" s="72"/>
      <c r="E28" s="105"/>
      <c r="F28" s="105"/>
      <c r="G28" s="122"/>
      <c r="H28" s="15"/>
    </row>
    <row r="29" spans="1:8" ht="15.75" x14ac:dyDescent="0.25">
      <c r="A29" s="143" t="s">
        <v>24</v>
      </c>
      <c r="B29" s="141"/>
      <c r="C29" s="14"/>
      <c r="D29" s="72">
        <v>1</v>
      </c>
      <c r="E29" s="105">
        <v>28029</v>
      </c>
      <c r="F29" s="105">
        <v>10262</v>
      </c>
      <c r="G29" s="122">
        <f>F29/E29</f>
        <v>0.36612080345356596</v>
      </c>
      <c r="H29" s="15"/>
    </row>
    <row r="30" spans="1:8" ht="15.75" x14ac:dyDescent="0.25">
      <c r="A30" s="143" t="s">
        <v>25</v>
      </c>
      <c r="B30" s="141"/>
      <c r="C30" s="14"/>
      <c r="D30" s="72">
        <v>2</v>
      </c>
      <c r="E30" s="105">
        <v>283318</v>
      </c>
      <c r="F30" s="105">
        <v>38023</v>
      </c>
      <c r="G30" s="122">
        <f>F30/E30</f>
        <v>0.13420608644703125</v>
      </c>
      <c r="H30" s="15"/>
    </row>
    <row r="31" spans="1:8" ht="15.75" x14ac:dyDescent="0.25">
      <c r="A31" s="143" t="s">
        <v>26</v>
      </c>
      <c r="B31" s="141"/>
      <c r="C31" s="14"/>
      <c r="D31" s="72"/>
      <c r="E31" s="105"/>
      <c r="F31" s="105"/>
      <c r="G31" s="122"/>
      <c r="H31" s="15"/>
    </row>
    <row r="32" spans="1:8" ht="15.75" x14ac:dyDescent="0.25">
      <c r="A32" s="143" t="s">
        <v>117</v>
      </c>
      <c r="B32" s="141"/>
      <c r="C32" s="14"/>
      <c r="D32" s="72">
        <v>2</v>
      </c>
      <c r="E32" s="105">
        <v>649694</v>
      </c>
      <c r="F32" s="105">
        <v>173207.5</v>
      </c>
      <c r="G32" s="122">
        <f>F32/E32</f>
        <v>0.26659858333307679</v>
      </c>
      <c r="H32" s="15"/>
    </row>
    <row r="33" spans="1:8" ht="15.75" x14ac:dyDescent="0.25">
      <c r="A33" s="143" t="s">
        <v>149</v>
      </c>
      <c r="B33" s="141"/>
      <c r="C33" s="14"/>
      <c r="D33" s="72"/>
      <c r="E33" s="105"/>
      <c r="F33" s="105"/>
      <c r="G33" s="122"/>
      <c r="H33" s="15"/>
    </row>
    <row r="34" spans="1:8" ht="15.75" x14ac:dyDescent="0.25">
      <c r="A34" s="143" t="s">
        <v>27</v>
      </c>
      <c r="B34" s="141"/>
      <c r="C34" s="14"/>
      <c r="D34" s="72"/>
      <c r="E34" s="105"/>
      <c r="F34" s="105"/>
      <c r="G34" s="122"/>
      <c r="H34" s="15"/>
    </row>
    <row r="35" spans="1:8" x14ac:dyDescent="0.2">
      <c r="A35" s="16" t="s">
        <v>28</v>
      </c>
      <c r="B35" s="13"/>
      <c r="C35" s="14"/>
      <c r="D35" s="73"/>
      <c r="E35" s="124"/>
      <c r="F35" s="105"/>
      <c r="G35" s="123"/>
      <c r="H35" s="15"/>
    </row>
    <row r="36" spans="1:8" x14ac:dyDescent="0.2">
      <c r="A36" s="16" t="s">
        <v>29</v>
      </c>
      <c r="B36" s="13"/>
      <c r="C36" s="14"/>
      <c r="D36" s="73"/>
      <c r="E36" s="104"/>
      <c r="F36" s="105"/>
      <c r="G36" s="123"/>
      <c r="H36" s="15"/>
    </row>
    <row r="37" spans="1:8" x14ac:dyDescent="0.2">
      <c r="A37" s="16" t="s">
        <v>30</v>
      </c>
      <c r="B37" s="13"/>
      <c r="C37" s="14"/>
      <c r="D37" s="73"/>
      <c r="E37" s="124"/>
      <c r="F37" s="125"/>
      <c r="G37" s="123"/>
      <c r="H37" s="15"/>
    </row>
    <row r="38" spans="1:8" x14ac:dyDescent="0.2">
      <c r="A38" s="17"/>
      <c r="B38" s="18"/>
      <c r="C38" s="14"/>
      <c r="D38" s="73"/>
      <c r="E38" s="115"/>
      <c r="F38" s="115"/>
      <c r="G38" s="123"/>
      <c r="H38" s="15"/>
    </row>
    <row r="39" spans="1:8" ht="15.75" x14ac:dyDescent="0.25">
      <c r="A39" s="19" t="s">
        <v>31</v>
      </c>
      <c r="B39" s="20"/>
      <c r="C39" s="21"/>
      <c r="D39" s="74">
        <f>SUM(D9:D38)</f>
        <v>6</v>
      </c>
      <c r="E39" s="116">
        <f>SUM(E9:E38)</f>
        <v>1364653</v>
      </c>
      <c r="F39" s="116">
        <f>SUM(F9:F38)</f>
        <v>304278.5</v>
      </c>
      <c r="G39" s="126">
        <f>F39/E39</f>
        <v>0.22297133410471379</v>
      </c>
      <c r="H39" s="15"/>
    </row>
    <row r="40" spans="1:8" ht="15.75" x14ac:dyDescent="0.25">
      <c r="A40" s="22"/>
      <c r="B40" s="22"/>
      <c r="C40" s="22"/>
      <c r="D40" s="111"/>
      <c r="E40" s="112"/>
      <c r="F40" s="75"/>
      <c r="G40" s="75"/>
      <c r="H40" s="2"/>
    </row>
    <row r="41" spans="1:8" ht="18" x14ac:dyDescent="0.25">
      <c r="A41" s="23" t="s">
        <v>32</v>
      </c>
      <c r="B41" s="24"/>
      <c r="C41" s="24"/>
      <c r="D41" s="11"/>
      <c r="E41" s="113"/>
      <c r="F41" s="76"/>
      <c r="G41" s="76"/>
      <c r="H41" s="2"/>
    </row>
    <row r="42" spans="1:8" ht="15.75" x14ac:dyDescent="0.25">
      <c r="A42" s="26"/>
      <c r="B42" s="26"/>
      <c r="C42" s="26"/>
      <c r="D42" s="114"/>
      <c r="E42" s="11" t="s">
        <v>132</v>
      </c>
      <c r="F42" s="11" t="s">
        <v>132</v>
      </c>
      <c r="G42" s="11" t="s">
        <v>5</v>
      </c>
      <c r="H42" s="2"/>
    </row>
    <row r="43" spans="1:8" ht="15.75" x14ac:dyDescent="0.25">
      <c r="A43" s="26"/>
      <c r="B43" s="26"/>
      <c r="C43" s="26"/>
      <c r="D43" s="114" t="s">
        <v>6</v>
      </c>
      <c r="E43" s="77" t="s">
        <v>133</v>
      </c>
      <c r="F43" s="76" t="s">
        <v>8</v>
      </c>
      <c r="G43" s="76" t="s">
        <v>134</v>
      </c>
      <c r="H43" s="2"/>
    </row>
    <row r="44" spans="1:8" ht="15.75" x14ac:dyDescent="0.25">
      <c r="A44" s="27" t="s">
        <v>33</v>
      </c>
      <c r="B44" s="28"/>
      <c r="C44" s="14"/>
      <c r="D44" s="72">
        <v>6</v>
      </c>
      <c r="E44" s="105">
        <v>223453.8</v>
      </c>
      <c r="F44" s="105">
        <v>9731</v>
      </c>
      <c r="G44" s="122">
        <f>1-(+F44/E44)</f>
        <v>0.95645184821202411</v>
      </c>
      <c r="H44" s="15"/>
    </row>
    <row r="45" spans="1:8" ht="15.75" x14ac:dyDescent="0.25">
      <c r="A45" s="27" t="s">
        <v>34</v>
      </c>
      <c r="B45" s="28"/>
      <c r="C45" s="14"/>
      <c r="D45" s="72"/>
      <c r="E45" s="105"/>
      <c r="F45" s="105"/>
      <c r="G45" s="122"/>
      <c r="H45" s="15"/>
    </row>
    <row r="46" spans="1:8" ht="15.75" x14ac:dyDescent="0.25">
      <c r="A46" s="27" t="s">
        <v>35</v>
      </c>
      <c r="B46" s="28"/>
      <c r="C46" s="14"/>
      <c r="D46" s="72">
        <v>22</v>
      </c>
      <c r="E46" s="105">
        <v>1516620.75</v>
      </c>
      <c r="F46" s="105">
        <v>134662.49</v>
      </c>
      <c r="G46" s="122">
        <f>1-(+F46/E46)</f>
        <v>0.91120885692748166</v>
      </c>
      <c r="H46" s="15"/>
    </row>
    <row r="47" spans="1:8" ht="15.75" x14ac:dyDescent="0.25">
      <c r="A47" s="27" t="s">
        <v>36</v>
      </c>
      <c r="B47" s="28"/>
      <c r="C47" s="14"/>
      <c r="D47" s="72">
        <v>3</v>
      </c>
      <c r="E47" s="105">
        <v>222889.5</v>
      </c>
      <c r="F47" s="105">
        <v>22001.07</v>
      </c>
      <c r="G47" s="122">
        <f>1-(+F47/E47)</f>
        <v>0.90129158170304113</v>
      </c>
      <c r="H47" s="15"/>
    </row>
    <row r="48" spans="1:8" ht="15.75" x14ac:dyDescent="0.25">
      <c r="A48" s="27" t="s">
        <v>37</v>
      </c>
      <c r="B48" s="28"/>
      <c r="C48" s="14"/>
      <c r="D48" s="72">
        <v>25</v>
      </c>
      <c r="E48" s="105">
        <v>2442783</v>
      </c>
      <c r="F48" s="105">
        <v>201334.21</v>
      </c>
      <c r="G48" s="122">
        <f>1-(+F48/E48)</f>
        <v>0.91757998561476806</v>
      </c>
      <c r="H48" s="15"/>
    </row>
    <row r="49" spans="1:8" ht="15.75" x14ac:dyDescent="0.25">
      <c r="A49" s="27" t="s">
        <v>38</v>
      </c>
      <c r="B49" s="28"/>
      <c r="C49" s="14"/>
      <c r="D49" s="72"/>
      <c r="E49" s="105"/>
      <c r="F49" s="105"/>
      <c r="G49" s="122"/>
      <c r="H49" s="15"/>
    </row>
    <row r="50" spans="1:8" ht="15.75" x14ac:dyDescent="0.25">
      <c r="A50" s="27" t="s">
        <v>39</v>
      </c>
      <c r="B50" s="28"/>
      <c r="C50" s="14"/>
      <c r="D50" s="72">
        <v>3</v>
      </c>
      <c r="E50" s="105">
        <v>511790</v>
      </c>
      <c r="F50" s="105">
        <v>51370</v>
      </c>
      <c r="G50" s="122">
        <f>1-(+F50/E50)</f>
        <v>0.89962680005470996</v>
      </c>
      <c r="H50" s="15"/>
    </row>
    <row r="51" spans="1:8" ht="15.75" x14ac:dyDescent="0.25">
      <c r="A51" s="27" t="s">
        <v>40</v>
      </c>
      <c r="B51" s="28"/>
      <c r="C51" s="14"/>
      <c r="D51" s="72"/>
      <c r="E51" s="105"/>
      <c r="F51" s="105"/>
      <c r="G51" s="122"/>
      <c r="H51" s="15"/>
    </row>
    <row r="52" spans="1:8" ht="15.75" x14ac:dyDescent="0.25">
      <c r="A52" s="27" t="s">
        <v>41</v>
      </c>
      <c r="B52" s="28"/>
      <c r="C52" s="14"/>
      <c r="D52" s="72"/>
      <c r="E52" s="105"/>
      <c r="F52" s="105"/>
      <c r="G52" s="122"/>
      <c r="H52" s="15"/>
    </row>
    <row r="53" spans="1:8" ht="15.75" x14ac:dyDescent="0.25">
      <c r="A53" s="29" t="s">
        <v>61</v>
      </c>
      <c r="B53" s="30"/>
      <c r="C53" s="14"/>
      <c r="D53" s="72">
        <v>352</v>
      </c>
      <c r="E53" s="105">
        <v>28885803.140000001</v>
      </c>
      <c r="F53" s="105">
        <v>3192907.16</v>
      </c>
      <c r="G53" s="122">
        <f>1-(+F53/E53)</f>
        <v>0.88946448383224697</v>
      </c>
      <c r="H53" s="15"/>
    </row>
    <row r="54" spans="1:8" ht="15.75" x14ac:dyDescent="0.25">
      <c r="A54" s="29" t="s">
        <v>62</v>
      </c>
      <c r="B54" s="30"/>
      <c r="C54" s="14"/>
      <c r="D54" s="72">
        <v>3</v>
      </c>
      <c r="E54" s="105">
        <v>104107.89</v>
      </c>
      <c r="F54" s="105">
        <v>8967.1</v>
      </c>
      <c r="G54" s="122">
        <f>1-(+F54/E54)</f>
        <v>0.91386723907285028</v>
      </c>
      <c r="H54" s="15"/>
    </row>
    <row r="55" spans="1:8" x14ac:dyDescent="0.2">
      <c r="A55" s="31" t="s">
        <v>42</v>
      </c>
      <c r="B55" s="30"/>
      <c r="C55" s="14"/>
      <c r="D55" s="73"/>
      <c r="E55" s="108"/>
      <c r="F55" s="105"/>
      <c r="G55" s="123"/>
      <c r="H55" s="15"/>
    </row>
    <row r="56" spans="1:8" x14ac:dyDescent="0.2">
      <c r="A56" s="16" t="s">
        <v>43</v>
      </c>
      <c r="B56" s="28"/>
      <c r="C56" s="14"/>
      <c r="D56" s="73"/>
      <c r="E56" s="108"/>
      <c r="F56" s="105"/>
      <c r="G56" s="123"/>
      <c r="H56" s="15"/>
    </row>
    <row r="57" spans="1:8" x14ac:dyDescent="0.2">
      <c r="A57" s="16" t="s">
        <v>44</v>
      </c>
      <c r="B57" s="28"/>
      <c r="C57" s="14"/>
      <c r="D57" s="73"/>
      <c r="E57" s="104"/>
      <c r="F57" s="105"/>
      <c r="G57" s="123"/>
      <c r="H57" s="15"/>
    </row>
    <row r="58" spans="1:8" x14ac:dyDescent="0.2">
      <c r="A58" s="16" t="s">
        <v>30</v>
      </c>
      <c r="B58" s="28"/>
      <c r="C58" s="14"/>
      <c r="D58" s="73"/>
      <c r="E58" s="104"/>
      <c r="F58" s="105"/>
      <c r="G58" s="123"/>
      <c r="H58" s="15"/>
    </row>
    <row r="59" spans="1:8" ht="15.75" x14ac:dyDescent="0.25">
      <c r="A59" s="32"/>
      <c r="B59" s="18"/>
      <c r="C59" s="14"/>
      <c r="D59" s="73"/>
      <c r="E59" s="80"/>
      <c r="F59" s="115"/>
      <c r="G59" s="123"/>
      <c r="H59" s="15"/>
    </row>
    <row r="60" spans="1:8" ht="15.75" x14ac:dyDescent="0.25">
      <c r="A60" s="20" t="s">
        <v>45</v>
      </c>
      <c r="B60" s="20"/>
      <c r="C60" s="21"/>
      <c r="D60" s="74">
        <f>SUM(D44:D56)</f>
        <v>414</v>
      </c>
      <c r="E60" s="116">
        <f>SUM(E44:E59)</f>
        <v>33907448.079999998</v>
      </c>
      <c r="F60" s="116">
        <f>SUM(F44:F59)</f>
        <v>3620973.0300000003</v>
      </c>
      <c r="G60" s="126">
        <f>1-(F60/E60)</f>
        <v>0.89321009881201296</v>
      </c>
      <c r="H60" s="15"/>
    </row>
    <row r="61" spans="1:8" x14ac:dyDescent="0.2">
      <c r="A61" s="33"/>
      <c r="B61" s="33"/>
      <c r="C61" s="49"/>
      <c r="D61" s="127"/>
      <c r="E61" s="118"/>
      <c r="F61" s="119"/>
      <c r="G61" s="119"/>
      <c r="H61" s="2"/>
    </row>
    <row r="62" spans="1:8" ht="18" x14ac:dyDescent="0.25">
      <c r="A62" s="34" t="s">
        <v>46</v>
      </c>
      <c r="B62" s="35"/>
      <c r="C62" s="38"/>
      <c r="D62" s="51"/>
      <c r="E62" s="120"/>
      <c r="F62" s="36">
        <f>F60+F39</f>
        <v>3925251.5300000003</v>
      </c>
      <c r="G62" s="120"/>
      <c r="H62" s="2"/>
    </row>
    <row r="63" spans="1:8" ht="18" x14ac:dyDescent="0.25">
      <c r="A63" s="37"/>
      <c r="B63" s="38"/>
      <c r="C63" s="38"/>
      <c r="D63" s="51"/>
      <c r="E63" s="38"/>
      <c r="F63" s="36"/>
      <c r="G63" s="38"/>
      <c r="H63" s="2"/>
    </row>
    <row r="64" spans="1:8" ht="15.75" x14ac:dyDescent="0.25">
      <c r="A64" s="4" t="s">
        <v>47</v>
      </c>
      <c r="B64" s="39"/>
      <c r="C64" s="39"/>
      <c r="D64" s="39"/>
      <c r="E64" s="39"/>
      <c r="F64" s="40"/>
      <c r="G64" s="39"/>
      <c r="H64" s="2"/>
    </row>
    <row r="65" spans="1:8" ht="15.75" x14ac:dyDescent="0.25">
      <c r="A65" s="4" t="s">
        <v>48</v>
      </c>
      <c r="B65" s="39"/>
      <c r="C65" s="39"/>
      <c r="D65" s="39"/>
      <c r="E65" s="39"/>
      <c r="F65" s="40"/>
      <c r="G65" s="39"/>
      <c r="H65" s="2"/>
    </row>
    <row r="66" spans="1:8" ht="15.75" x14ac:dyDescent="0.25">
      <c r="A66" s="4" t="s">
        <v>49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/>
      <c r="B67" s="39"/>
      <c r="C67" s="39"/>
      <c r="D67" s="39"/>
      <c r="E67" s="39"/>
      <c r="F67" s="40"/>
      <c r="G67" s="39"/>
      <c r="H67" s="2"/>
    </row>
    <row r="68" spans="1:8" ht="18" x14ac:dyDescent="0.25">
      <c r="A68" s="41" t="s">
        <v>50</v>
      </c>
      <c r="B68" s="38"/>
      <c r="C68" s="38"/>
      <c r="D68" s="38"/>
      <c r="E68" s="38"/>
      <c r="F68" s="36"/>
      <c r="G68" s="38"/>
      <c r="H68" s="2"/>
    </row>
    <row r="69" spans="1:8" ht="18" x14ac:dyDescent="0.25">
      <c r="A69" s="42"/>
      <c r="B69" s="38"/>
      <c r="C69" s="38"/>
      <c r="D69" s="38"/>
      <c r="E69" s="36"/>
      <c r="F69" s="2"/>
      <c r="G69" s="2"/>
      <c r="H69" s="2"/>
    </row>
    <row r="70" spans="1:8" ht="18" x14ac:dyDescent="0.25">
      <c r="A70" s="85"/>
      <c r="B70" s="86"/>
      <c r="C70" s="86"/>
      <c r="D70" s="86"/>
      <c r="E70" s="43"/>
      <c r="F70" s="2"/>
      <c r="G70" s="2"/>
      <c r="H70" s="2"/>
    </row>
    <row r="71" spans="1:8" ht="18" x14ac:dyDescent="0.25">
      <c r="A71" s="42"/>
      <c r="B71" s="38"/>
      <c r="C71" s="38"/>
      <c r="D71" s="38"/>
      <c r="E71" s="44"/>
      <c r="F71" s="2"/>
      <c r="G71" s="2"/>
      <c r="H71" s="2"/>
    </row>
    <row r="72" spans="1:8" ht="18" x14ac:dyDescent="0.25">
      <c r="A72" s="42"/>
      <c r="B72" s="38"/>
      <c r="C72" s="38"/>
      <c r="D72" s="38"/>
      <c r="E72" s="45"/>
      <c r="F72" s="2"/>
      <c r="G72" s="2"/>
      <c r="H72" s="2"/>
    </row>
    <row r="73" spans="1:8" ht="18" x14ac:dyDescent="0.25">
      <c r="A73" s="42"/>
      <c r="B73" s="38"/>
      <c r="C73" s="38"/>
      <c r="D73" s="38"/>
      <c r="E73" s="36"/>
      <c r="F73" s="2"/>
      <c r="G73" s="2"/>
      <c r="H73" s="2"/>
    </row>
    <row r="74" spans="1:8" ht="18" x14ac:dyDescent="0.25">
      <c r="A74" s="42"/>
      <c r="B74" s="38"/>
      <c r="C74" s="38"/>
      <c r="D74" s="38"/>
      <c r="E74" s="36"/>
      <c r="F74" s="2"/>
      <c r="G74" s="2"/>
      <c r="H74" s="2"/>
    </row>
    <row r="75" spans="1:8" ht="18" x14ac:dyDescent="0.25">
      <c r="A75" s="42"/>
      <c r="B75" s="38"/>
      <c r="C75" s="38"/>
      <c r="D75" s="38"/>
      <c r="E75" s="43"/>
      <c r="F75" s="2"/>
      <c r="G75" s="2"/>
      <c r="H75" s="2"/>
    </row>
    <row r="76" spans="1:8" ht="18" x14ac:dyDescent="0.25">
      <c r="A76" s="42"/>
      <c r="B76" s="38"/>
      <c r="C76" s="38"/>
      <c r="D76" s="38"/>
      <c r="E76" s="44"/>
      <c r="F76" s="2"/>
      <c r="G76" s="2"/>
      <c r="H76" s="2"/>
    </row>
    <row r="77" spans="1:8" ht="18" x14ac:dyDescent="0.25">
      <c r="A77" s="42"/>
      <c r="B77" s="38"/>
      <c r="C77" s="38"/>
      <c r="D77" s="38"/>
      <c r="E77" s="44"/>
      <c r="F77" s="2"/>
      <c r="G77" s="2"/>
      <c r="H77" s="2"/>
    </row>
    <row r="78" spans="1:8" ht="18" x14ac:dyDescent="0.25">
      <c r="A78" s="42"/>
      <c r="B78" s="38"/>
      <c r="C78" s="38"/>
      <c r="D78" s="38"/>
      <c r="E78" s="44"/>
      <c r="F78" s="2"/>
      <c r="G78" s="2"/>
      <c r="H78" s="2"/>
    </row>
    <row r="79" spans="1:8" ht="18" x14ac:dyDescent="0.25">
      <c r="A79" s="42"/>
      <c r="B79" s="38"/>
      <c r="C79" s="38"/>
      <c r="D79" s="38"/>
      <c r="E79" s="46"/>
      <c r="F79" s="2"/>
      <c r="G79" s="2"/>
      <c r="H79" s="2"/>
    </row>
    <row r="80" spans="1:8" ht="18" x14ac:dyDescent="0.25">
      <c r="A80" s="42"/>
      <c r="B80" s="38"/>
      <c r="C80" s="38"/>
      <c r="D80" s="38"/>
      <c r="E80" s="38"/>
      <c r="F80" s="2"/>
      <c r="G80" s="2"/>
      <c r="H80" s="2"/>
    </row>
    <row r="81" spans="1:8" ht="15.75" x14ac:dyDescent="0.25">
      <c r="A81" s="47"/>
      <c r="B81" s="2"/>
      <c r="C81" s="2"/>
      <c r="D81" s="2"/>
      <c r="E81" s="2"/>
      <c r="F81" s="2"/>
      <c r="G81" s="2"/>
      <c r="H81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2"/>
  <sheetViews>
    <sheetView showOutlineSymbols="0" zoomScale="87" zoomScaleNormal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441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51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AUGUST 2024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1.75" x14ac:dyDescent="0.3">
      <c r="A5" s="2"/>
      <c r="B5" s="4"/>
      <c r="C5" s="4"/>
      <c r="D5" s="68" t="s">
        <v>94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40" t="s">
        <v>100</v>
      </c>
      <c r="B9" s="141"/>
      <c r="C9" s="14"/>
      <c r="D9" s="72">
        <v>5</v>
      </c>
      <c r="E9" s="105">
        <v>1090390</v>
      </c>
      <c r="F9" s="105">
        <v>247553.5</v>
      </c>
      <c r="G9" s="122">
        <f>F9/E9</f>
        <v>0.22703207109382881</v>
      </c>
      <c r="H9" s="15"/>
    </row>
    <row r="10" spans="1:8" ht="15.75" x14ac:dyDescent="0.25">
      <c r="A10" s="140" t="s">
        <v>11</v>
      </c>
      <c r="B10" s="141"/>
      <c r="C10" s="14"/>
      <c r="D10" s="72"/>
      <c r="E10" s="105"/>
      <c r="F10" s="105"/>
      <c r="G10" s="122"/>
      <c r="H10" s="15"/>
    </row>
    <row r="11" spans="1:8" ht="15.75" x14ac:dyDescent="0.25">
      <c r="A11" s="140" t="s">
        <v>103</v>
      </c>
      <c r="B11" s="141"/>
      <c r="C11" s="14"/>
      <c r="D11" s="72">
        <v>7</v>
      </c>
      <c r="E11" s="105">
        <v>1254897</v>
      </c>
      <c r="F11" s="105">
        <v>375501.5</v>
      </c>
      <c r="G11" s="122">
        <f>F11/E11</f>
        <v>0.2992289407019062</v>
      </c>
      <c r="H11" s="15"/>
    </row>
    <row r="12" spans="1:8" ht="15.75" x14ac:dyDescent="0.25">
      <c r="A12" s="140" t="s">
        <v>67</v>
      </c>
      <c r="B12" s="141"/>
      <c r="C12" s="14"/>
      <c r="D12" s="72"/>
      <c r="E12" s="105"/>
      <c r="F12" s="105"/>
      <c r="G12" s="122"/>
      <c r="H12" s="15"/>
    </row>
    <row r="13" spans="1:8" ht="15.75" x14ac:dyDescent="0.25">
      <c r="A13" s="140" t="s">
        <v>107</v>
      </c>
      <c r="B13" s="141"/>
      <c r="C13" s="14"/>
      <c r="D13" s="72">
        <v>3</v>
      </c>
      <c r="E13" s="105">
        <v>1057719</v>
      </c>
      <c r="F13" s="105">
        <v>308407</v>
      </c>
      <c r="G13" s="122">
        <f>F13/E13</f>
        <v>0.29157744164565447</v>
      </c>
      <c r="H13" s="15"/>
    </row>
    <row r="14" spans="1:8" ht="15.75" x14ac:dyDescent="0.25">
      <c r="A14" s="140" t="s">
        <v>25</v>
      </c>
      <c r="B14" s="141"/>
      <c r="C14" s="14"/>
      <c r="D14" s="72"/>
      <c r="E14" s="105"/>
      <c r="F14" s="105"/>
      <c r="G14" s="122"/>
      <c r="H14" s="15"/>
    </row>
    <row r="15" spans="1:8" ht="15.75" x14ac:dyDescent="0.25">
      <c r="A15" s="140" t="s">
        <v>109</v>
      </c>
      <c r="B15" s="141"/>
      <c r="C15" s="14"/>
      <c r="D15" s="72"/>
      <c r="E15" s="105"/>
      <c r="F15" s="105"/>
      <c r="G15" s="122"/>
      <c r="H15" s="15"/>
    </row>
    <row r="16" spans="1:8" ht="15.75" x14ac:dyDescent="0.25">
      <c r="A16" s="140" t="s">
        <v>10</v>
      </c>
      <c r="B16" s="141"/>
      <c r="C16" s="14"/>
      <c r="D16" s="72"/>
      <c r="E16" s="105"/>
      <c r="F16" s="105"/>
      <c r="G16" s="122"/>
      <c r="H16" s="15"/>
    </row>
    <row r="17" spans="1:8" ht="15.75" x14ac:dyDescent="0.25">
      <c r="A17" s="140" t="s">
        <v>14</v>
      </c>
      <c r="B17" s="141"/>
      <c r="C17" s="14"/>
      <c r="D17" s="72">
        <v>2</v>
      </c>
      <c r="E17" s="105">
        <v>267179</v>
      </c>
      <c r="F17" s="105">
        <v>80791</v>
      </c>
      <c r="G17" s="122">
        <f t="shared" ref="G17:G24" si="0">F17/E17</f>
        <v>0.30238529225725075</v>
      </c>
      <c r="H17" s="15"/>
    </row>
    <row r="18" spans="1:8" ht="15.75" x14ac:dyDescent="0.25">
      <c r="A18" s="140" t="s">
        <v>15</v>
      </c>
      <c r="B18" s="141"/>
      <c r="C18" s="14"/>
      <c r="D18" s="72">
        <v>2</v>
      </c>
      <c r="E18" s="105">
        <v>1281059</v>
      </c>
      <c r="F18" s="105">
        <v>553152</v>
      </c>
      <c r="G18" s="122">
        <f t="shared" si="0"/>
        <v>0.43179275895957953</v>
      </c>
      <c r="H18" s="15"/>
    </row>
    <row r="19" spans="1:8" ht="15.75" x14ac:dyDescent="0.25">
      <c r="A19" s="140" t="s">
        <v>54</v>
      </c>
      <c r="B19" s="141"/>
      <c r="C19" s="14"/>
      <c r="D19" s="72"/>
      <c r="E19" s="105"/>
      <c r="F19" s="105"/>
      <c r="G19" s="122"/>
      <c r="H19" s="15"/>
    </row>
    <row r="20" spans="1:8" ht="15.75" x14ac:dyDescent="0.25">
      <c r="A20" s="140" t="s">
        <v>161</v>
      </c>
      <c r="B20" s="141"/>
      <c r="C20" s="14"/>
      <c r="D20" s="72">
        <v>1</v>
      </c>
      <c r="E20" s="105">
        <v>738551</v>
      </c>
      <c r="F20" s="105">
        <v>115430.5</v>
      </c>
      <c r="G20" s="122">
        <f t="shared" si="0"/>
        <v>0.15629320114656944</v>
      </c>
      <c r="H20" s="15"/>
    </row>
    <row r="21" spans="1:8" ht="15.75" x14ac:dyDescent="0.25">
      <c r="A21" s="140" t="s">
        <v>55</v>
      </c>
      <c r="B21" s="141"/>
      <c r="C21" s="14"/>
      <c r="D21" s="72">
        <v>7</v>
      </c>
      <c r="E21" s="105">
        <v>6349150</v>
      </c>
      <c r="F21" s="105">
        <v>1455906</v>
      </c>
      <c r="G21" s="122">
        <f t="shared" si="0"/>
        <v>0.22930723010166715</v>
      </c>
      <c r="H21" s="15"/>
    </row>
    <row r="22" spans="1:8" ht="15.75" x14ac:dyDescent="0.25">
      <c r="A22" s="140" t="s">
        <v>56</v>
      </c>
      <c r="B22" s="141"/>
      <c r="C22" s="14"/>
      <c r="D22" s="72">
        <v>1</v>
      </c>
      <c r="E22" s="105">
        <v>435516</v>
      </c>
      <c r="F22" s="105">
        <v>53029</v>
      </c>
      <c r="G22" s="122">
        <f t="shared" si="0"/>
        <v>0.12176131301720258</v>
      </c>
      <c r="H22" s="15"/>
    </row>
    <row r="23" spans="1:8" ht="15.75" x14ac:dyDescent="0.25">
      <c r="A23" s="142" t="s">
        <v>20</v>
      </c>
      <c r="B23" s="141"/>
      <c r="C23" s="14"/>
      <c r="D23" s="72">
        <v>4</v>
      </c>
      <c r="E23" s="105">
        <v>777523</v>
      </c>
      <c r="F23" s="105">
        <v>220488</v>
      </c>
      <c r="G23" s="122">
        <f t="shared" si="0"/>
        <v>0.28357746330333639</v>
      </c>
      <c r="H23" s="15"/>
    </row>
    <row r="24" spans="1:8" ht="15.75" x14ac:dyDescent="0.25">
      <c r="A24" s="142" t="s">
        <v>21</v>
      </c>
      <c r="B24" s="141"/>
      <c r="C24" s="14"/>
      <c r="D24" s="72">
        <v>20</v>
      </c>
      <c r="E24" s="105">
        <v>318062</v>
      </c>
      <c r="F24" s="105">
        <v>318062</v>
      </c>
      <c r="G24" s="122">
        <f t="shared" si="0"/>
        <v>1</v>
      </c>
      <c r="H24" s="15"/>
    </row>
    <row r="25" spans="1:8" ht="15.75" x14ac:dyDescent="0.25">
      <c r="A25" s="143" t="s">
        <v>22</v>
      </c>
      <c r="B25" s="141"/>
      <c r="C25" s="14"/>
      <c r="D25" s="72"/>
      <c r="E25" s="105"/>
      <c r="F25" s="105"/>
      <c r="G25" s="122"/>
      <c r="H25" s="15"/>
    </row>
    <row r="26" spans="1:8" ht="15.75" x14ac:dyDescent="0.25">
      <c r="A26" s="143" t="s">
        <v>23</v>
      </c>
      <c r="B26" s="141"/>
      <c r="C26" s="14"/>
      <c r="D26" s="72"/>
      <c r="E26" s="105">
        <v>75045</v>
      </c>
      <c r="F26" s="105">
        <v>-51685.25</v>
      </c>
      <c r="G26" s="122">
        <f>F26/E26</f>
        <v>-0.68872343260710245</v>
      </c>
      <c r="H26" s="15"/>
    </row>
    <row r="27" spans="1:8" ht="15.75" x14ac:dyDescent="0.25">
      <c r="A27" s="140" t="s">
        <v>122</v>
      </c>
      <c r="B27" s="141"/>
      <c r="C27" s="14"/>
      <c r="D27" s="72"/>
      <c r="E27" s="105"/>
      <c r="F27" s="105"/>
      <c r="G27" s="122"/>
      <c r="H27" s="15"/>
    </row>
    <row r="28" spans="1:8" ht="15.75" x14ac:dyDescent="0.25">
      <c r="A28" s="143" t="s">
        <v>24</v>
      </c>
      <c r="B28" s="141"/>
      <c r="C28" s="14"/>
      <c r="D28" s="72">
        <v>1</v>
      </c>
      <c r="E28" s="105">
        <v>120712</v>
      </c>
      <c r="F28" s="105">
        <v>52665</v>
      </c>
      <c r="G28" s="122">
        <f>F28/E28</f>
        <v>0.4362863675525217</v>
      </c>
      <c r="H28" s="15"/>
    </row>
    <row r="29" spans="1:8" ht="15.75" x14ac:dyDescent="0.25">
      <c r="A29" s="143" t="s">
        <v>118</v>
      </c>
      <c r="B29" s="141"/>
      <c r="C29" s="14"/>
      <c r="D29" s="72">
        <v>1</v>
      </c>
      <c r="E29" s="105">
        <v>86714</v>
      </c>
      <c r="F29" s="105">
        <v>30366.28</v>
      </c>
      <c r="G29" s="122">
        <f>F29/E29</f>
        <v>0.35018889683326798</v>
      </c>
      <c r="H29" s="15"/>
    </row>
    <row r="30" spans="1:8" ht="15.75" x14ac:dyDescent="0.25">
      <c r="A30" s="143" t="s">
        <v>123</v>
      </c>
      <c r="B30" s="141"/>
      <c r="C30" s="14"/>
      <c r="D30" s="72"/>
      <c r="E30" s="125"/>
      <c r="F30" s="105"/>
      <c r="G30" s="122"/>
      <c r="H30" s="15"/>
    </row>
    <row r="31" spans="1:8" ht="15.75" x14ac:dyDescent="0.25">
      <c r="A31" s="143" t="s">
        <v>145</v>
      </c>
      <c r="B31" s="141"/>
      <c r="C31" s="14"/>
      <c r="D31" s="72"/>
      <c r="E31" s="125"/>
      <c r="F31" s="105"/>
      <c r="G31" s="122"/>
      <c r="H31" s="15"/>
    </row>
    <row r="32" spans="1:8" ht="15.75" x14ac:dyDescent="0.25">
      <c r="A32" s="143" t="s">
        <v>58</v>
      </c>
      <c r="B32" s="141"/>
      <c r="C32" s="14"/>
      <c r="D32" s="72">
        <v>11</v>
      </c>
      <c r="E32" s="125">
        <v>1519588</v>
      </c>
      <c r="F32" s="125">
        <v>173172.62</v>
      </c>
      <c r="G32" s="122">
        <f>F32/E32</f>
        <v>0.11396024448732156</v>
      </c>
      <c r="H32" s="15"/>
    </row>
    <row r="33" spans="1:8" ht="15.75" x14ac:dyDescent="0.25">
      <c r="A33" s="140" t="s">
        <v>142</v>
      </c>
      <c r="B33" s="141"/>
      <c r="C33" s="14"/>
      <c r="D33" s="72"/>
      <c r="E33" s="105"/>
      <c r="F33" s="105"/>
      <c r="G33" s="122"/>
      <c r="H33" s="15"/>
    </row>
    <row r="34" spans="1:8" ht="15.75" x14ac:dyDescent="0.25">
      <c r="A34" s="140" t="s">
        <v>97</v>
      </c>
      <c r="B34" s="141"/>
      <c r="C34" s="14"/>
      <c r="D34" s="72">
        <v>1</v>
      </c>
      <c r="E34" s="105">
        <v>351952</v>
      </c>
      <c r="F34" s="105">
        <v>75068.5</v>
      </c>
      <c r="G34" s="122">
        <f>F34/E34</f>
        <v>0.2132918693458199</v>
      </c>
      <c r="H34" s="15"/>
    </row>
    <row r="35" spans="1:8" x14ac:dyDescent="0.2">
      <c r="A35" s="16" t="s">
        <v>28</v>
      </c>
      <c r="B35" s="13"/>
      <c r="C35" s="14"/>
      <c r="D35" s="73"/>
      <c r="E35" s="124">
        <v>1154190</v>
      </c>
      <c r="F35" s="105">
        <v>166879</v>
      </c>
      <c r="G35" s="123"/>
      <c r="H35" s="15"/>
    </row>
    <row r="36" spans="1:8" x14ac:dyDescent="0.2">
      <c r="A36" s="16" t="s">
        <v>29</v>
      </c>
      <c r="B36" s="13"/>
      <c r="C36" s="14"/>
      <c r="D36" s="73"/>
      <c r="E36" s="124"/>
      <c r="F36" s="105"/>
      <c r="G36" s="123"/>
      <c r="H36" s="15"/>
    </row>
    <row r="37" spans="1:8" x14ac:dyDescent="0.2">
      <c r="A37" s="16" t="s">
        <v>30</v>
      </c>
      <c r="B37" s="13"/>
      <c r="C37" s="14"/>
      <c r="D37" s="73"/>
      <c r="E37" s="124"/>
      <c r="F37" s="125"/>
      <c r="G37" s="123"/>
      <c r="H37" s="15"/>
    </row>
    <row r="38" spans="1:8" x14ac:dyDescent="0.2">
      <c r="A38" s="17"/>
      <c r="B38" s="18"/>
      <c r="C38" s="21"/>
      <c r="D38" s="73"/>
      <c r="E38" s="115"/>
      <c r="F38" s="115"/>
      <c r="G38" s="123"/>
      <c r="H38" s="15"/>
    </row>
    <row r="39" spans="1:8" ht="15.75" x14ac:dyDescent="0.25">
      <c r="A39" s="19" t="s">
        <v>31</v>
      </c>
      <c r="B39" s="20"/>
      <c r="C39" s="22"/>
      <c r="D39" s="74">
        <f>SUM(D9:D38)</f>
        <v>66</v>
      </c>
      <c r="E39" s="116">
        <f>SUM(E9:E38)</f>
        <v>16878247</v>
      </c>
      <c r="F39" s="116">
        <f>SUM(F9:F38)</f>
        <v>4174786.65</v>
      </c>
      <c r="G39" s="126">
        <f>F39/E39</f>
        <v>0.24734717118430605</v>
      </c>
      <c r="H39" s="2"/>
    </row>
    <row r="40" spans="1:8" ht="15.75" x14ac:dyDescent="0.25">
      <c r="A40" s="22"/>
      <c r="B40" s="22"/>
      <c r="C40" s="24"/>
      <c r="D40" s="91"/>
      <c r="E40" s="128"/>
      <c r="F40" s="128"/>
      <c r="G40" s="129"/>
      <c r="H40" s="2"/>
    </row>
    <row r="41" spans="1:8" ht="18" x14ac:dyDescent="0.25">
      <c r="A41" s="23" t="s">
        <v>32</v>
      </c>
      <c r="B41" s="24"/>
      <c r="C41" s="26"/>
      <c r="D41" s="11"/>
      <c r="E41" s="113"/>
      <c r="F41" s="76"/>
      <c r="G41" s="76"/>
      <c r="H41" s="2"/>
    </row>
    <row r="42" spans="1:8" ht="15.75" x14ac:dyDescent="0.25">
      <c r="A42" s="26"/>
      <c r="B42" s="26"/>
      <c r="C42" s="26"/>
      <c r="D42" s="114"/>
      <c r="E42" s="11" t="s">
        <v>132</v>
      </c>
      <c r="F42" s="11" t="s">
        <v>132</v>
      </c>
      <c r="G42" s="11" t="s">
        <v>5</v>
      </c>
      <c r="H42" s="2"/>
    </row>
    <row r="43" spans="1:8" ht="15.75" x14ac:dyDescent="0.25">
      <c r="A43" s="26"/>
      <c r="B43" s="26"/>
      <c r="C43" s="14"/>
      <c r="D43" s="114" t="s">
        <v>6</v>
      </c>
      <c r="E43" s="77" t="s">
        <v>133</v>
      </c>
      <c r="F43" s="76" t="s">
        <v>8</v>
      </c>
      <c r="G43" s="76" t="s">
        <v>134</v>
      </c>
      <c r="H43" s="15"/>
    </row>
    <row r="44" spans="1:8" ht="15.75" x14ac:dyDescent="0.25">
      <c r="A44" s="27" t="s">
        <v>33</v>
      </c>
      <c r="B44" s="28"/>
      <c r="C44" s="14"/>
      <c r="D44" s="72">
        <v>185</v>
      </c>
      <c r="E44" s="105">
        <v>38665579.460000001</v>
      </c>
      <c r="F44" s="105">
        <v>2315849.0299999998</v>
      </c>
      <c r="G44" s="122">
        <f t="shared" ref="G44:G50" si="1">1-(+F44/E44)</f>
        <v>0.94010566859871392</v>
      </c>
      <c r="H44" s="15"/>
    </row>
    <row r="45" spans="1:8" ht="15.75" x14ac:dyDescent="0.25">
      <c r="A45" s="27" t="s">
        <v>34</v>
      </c>
      <c r="B45" s="28"/>
      <c r="C45" s="14"/>
      <c r="D45" s="72">
        <v>8</v>
      </c>
      <c r="E45" s="105">
        <v>3794268.97</v>
      </c>
      <c r="F45" s="105">
        <v>411880.81</v>
      </c>
      <c r="G45" s="122">
        <f t="shared" si="1"/>
        <v>0.89144659662859904</v>
      </c>
      <c r="H45" s="15"/>
    </row>
    <row r="46" spans="1:8" ht="15.75" x14ac:dyDescent="0.25">
      <c r="A46" s="27" t="s">
        <v>35</v>
      </c>
      <c r="B46" s="28"/>
      <c r="C46" s="14"/>
      <c r="D46" s="72">
        <v>201</v>
      </c>
      <c r="E46" s="105">
        <v>17150520.350000001</v>
      </c>
      <c r="F46" s="105">
        <v>1085496.3500000001</v>
      </c>
      <c r="G46" s="122">
        <f t="shared" si="1"/>
        <v>0.93670767254592369</v>
      </c>
      <c r="H46" s="15"/>
    </row>
    <row r="47" spans="1:8" ht="15.75" x14ac:dyDescent="0.25">
      <c r="A47" s="27" t="s">
        <v>36</v>
      </c>
      <c r="B47" s="28"/>
      <c r="C47" s="14"/>
      <c r="D47" s="72">
        <v>1</v>
      </c>
      <c r="E47" s="105">
        <v>506145.5</v>
      </c>
      <c r="F47" s="105">
        <v>46722.5</v>
      </c>
      <c r="G47" s="122">
        <f t="shared" si="1"/>
        <v>0.90768958728270821</v>
      </c>
      <c r="H47" s="15"/>
    </row>
    <row r="48" spans="1:8" ht="15.75" x14ac:dyDescent="0.25">
      <c r="A48" s="27" t="s">
        <v>37</v>
      </c>
      <c r="B48" s="28"/>
      <c r="C48" s="14"/>
      <c r="D48" s="72">
        <v>134</v>
      </c>
      <c r="E48" s="105">
        <v>18539056.5</v>
      </c>
      <c r="F48" s="105">
        <v>767437.4</v>
      </c>
      <c r="G48" s="122">
        <f t="shared" si="1"/>
        <v>0.95860429035317951</v>
      </c>
      <c r="H48" s="15"/>
    </row>
    <row r="49" spans="1:8" ht="15.75" x14ac:dyDescent="0.25">
      <c r="A49" s="27" t="s">
        <v>38</v>
      </c>
      <c r="B49" s="28"/>
      <c r="C49" s="14"/>
      <c r="D49" s="72">
        <v>2</v>
      </c>
      <c r="E49" s="105">
        <v>213313</v>
      </c>
      <c r="F49" s="105">
        <v>25194</v>
      </c>
      <c r="G49" s="122">
        <f t="shared" si="1"/>
        <v>0.88189186781865148</v>
      </c>
      <c r="H49" s="15"/>
    </row>
    <row r="50" spans="1:8" ht="15.75" x14ac:dyDescent="0.25">
      <c r="A50" s="27" t="s">
        <v>39</v>
      </c>
      <c r="B50" s="28"/>
      <c r="C50" s="14"/>
      <c r="D50" s="72">
        <v>16</v>
      </c>
      <c r="E50" s="105">
        <v>1750165</v>
      </c>
      <c r="F50" s="105">
        <v>174195</v>
      </c>
      <c r="G50" s="122">
        <f t="shared" si="1"/>
        <v>0.90046938431519319</v>
      </c>
      <c r="H50" s="15"/>
    </row>
    <row r="51" spans="1:8" ht="15.75" x14ac:dyDescent="0.25">
      <c r="A51" s="27" t="s">
        <v>40</v>
      </c>
      <c r="B51" s="28"/>
      <c r="C51" s="14"/>
      <c r="D51" s="72"/>
      <c r="E51" s="105"/>
      <c r="F51" s="105"/>
      <c r="G51" s="122"/>
      <c r="H51" s="15"/>
    </row>
    <row r="52" spans="1:8" ht="15.75" x14ac:dyDescent="0.25">
      <c r="A52" s="27" t="s">
        <v>41</v>
      </c>
      <c r="B52" s="28"/>
      <c r="C52" s="14"/>
      <c r="D52" s="72">
        <v>4</v>
      </c>
      <c r="E52" s="105">
        <v>318225</v>
      </c>
      <c r="F52" s="105">
        <v>52425</v>
      </c>
      <c r="G52" s="122">
        <f>1-(+F52/E52)</f>
        <v>0.83525807211878389</v>
      </c>
      <c r="H52" s="15"/>
    </row>
    <row r="53" spans="1:8" ht="15.75" x14ac:dyDescent="0.25">
      <c r="A53" s="29" t="s">
        <v>60</v>
      </c>
      <c r="B53" s="30"/>
      <c r="C53" s="14"/>
      <c r="D53" s="72">
        <v>2</v>
      </c>
      <c r="E53" s="105">
        <v>137800</v>
      </c>
      <c r="F53" s="105">
        <v>3800</v>
      </c>
      <c r="G53" s="122">
        <f>1-(+F53/E53)</f>
        <v>0.97242380261248185</v>
      </c>
      <c r="H53" s="15"/>
    </row>
    <row r="54" spans="1:8" ht="15.75" x14ac:dyDescent="0.25">
      <c r="A54" s="27" t="s">
        <v>61</v>
      </c>
      <c r="B54" s="30"/>
      <c r="C54" s="14"/>
      <c r="D54" s="72">
        <v>991</v>
      </c>
      <c r="E54" s="105">
        <v>127026744.8</v>
      </c>
      <c r="F54" s="105">
        <v>13872463.67</v>
      </c>
      <c r="G54" s="122">
        <f>1-(+F54/E54)</f>
        <v>0.89079100080977591</v>
      </c>
      <c r="H54" s="15"/>
    </row>
    <row r="55" spans="1:8" ht="15.75" x14ac:dyDescent="0.25">
      <c r="A55" s="27" t="s">
        <v>62</v>
      </c>
      <c r="B55" s="30"/>
      <c r="C55" s="14"/>
      <c r="D55" s="72"/>
      <c r="E55" s="105"/>
      <c r="F55" s="105"/>
      <c r="G55" s="122"/>
      <c r="H55" s="15"/>
    </row>
    <row r="56" spans="1:8" x14ac:dyDescent="0.2">
      <c r="A56" s="31" t="s">
        <v>42</v>
      </c>
      <c r="B56" s="30"/>
      <c r="C56" s="14"/>
      <c r="D56" s="73"/>
      <c r="E56" s="108"/>
      <c r="F56" s="105"/>
      <c r="G56" s="123"/>
      <c r="H56" s="15"/>
    </row>
    <row r="57" spans="1:8" x14ac:dyDescent="0.2">
      <c r="A57" s="16" t="s">
        <v>43</v>
      </c>
      <c r="B57" s="28"/>
      <c r="C57" s="14"/>
      <c r="D57" s="73"/>
      <c r="E57" s="108"/>
      <c r="F57" s="105"/>
      <c r="G57" s="123"/>
      <c r="H57" s="15"/>
    </row>
    <row r="58" spans="1:8" x14ac:dyDescent="0.2">
      <c r="A58" s="16" t="s">
        <v>44</v>
      </c>
      <c r="B58" s="28"/>
      <c r="C58" s="14"/>
      <c r="D58" s="73"/>
      <c r="E58" s="124"/>
      <c r="F58" s="105"/>
      <c r="G58" s="123"/>
      <c r="H58" s="15"/>
    </row>
    <row r="59" spans="1:8" x14ac:dyDescent="0.2">
      <c r="A59" s="16" t="s">
        <v>30</v>
      </c>
      <c r="B59" s="28"/>
      <c r="C59" s="14"/>
      <c r="D59" s="73"/>
      <c r="E59" s="124"/>
      <c r="F59" s="125"/>
      <c r="G59" s="123"/>
      <c r="H59" s="15"/>
    </row>
    <row r="60" spans="1:8" ht="15.75" x14ac:dyDescent="0.25">
      <c r="A60" s="32"/>
      <c r="B60" s="18"/>
      <c r="C60" s="21"/>
      <c r="D60" s="73"/>
      <c r="E60" s="115"/>
      <c r="F60" s="115"/>
      <c r="G60" s="123"/>
      <c r="H60" s="15"/>
    </row>
    <row r="61" spans="1:8" ht="15.75" x14ac:dyDescent="0.25">
      <c r="A61" s="20" t="s">
        <v>45</v>
      </c>
      <c r="B61" s="20"/>
      <c r="C61" s="33"/>
      <c r="D61" s="74">
        <f>SUM(D44:D57)</f>
        <v>1544</v>
      </c>
      <c r="E61" s="116">
        <f>SUM(E44:E60)</f>
        <v>208101818.57999998</v>
      </c>
      <c r="F61" s="116">
        <f>SUM(F44:F60)</f>
        <v>18755463.759999998</v>
      </c>
      <c r="G61" s="126">
        <f>1-(+F61/E61)</f>
        <v>0.90987361913519327</v>
      </c>
      <c r="H61" s="2"/>
    </row>
    <row r="62" spans="1:8" ht="18" x14ac:dyDescent="0.25">
      <c r="A62" s="33"/>
      <c r="B62" s="33"/>
      <c r="C62" s="35"/>
      <c r="D62" s="117"/>
      <c r="E62" s="118"/>
      <c r="F62" s="119"/>
      <c r="G62" s="119"/>
      <c r="H62" s="2"/>
    </row>
    <row r="63" spans="1:8" ht="18" x14ac:dyDescent="0.25">
      <c r="A63" s="34" t="s">
        <v>46</v>
      </c>
      <c r="B63" s="35"/>
      <c r="C63" s="38"/>
      <c r="D63" s="120"/>
      <c r="E63" s="120"/>
      <c r="F63" s="36">
        <f>F61+F39</f>
        <v>22930250.409999996</v>
      </c>
      <c r="G63" s="120"/>
      <c r="H63" s="2"/>
    </row>
    <row r="64" spans="1:8" ht="20.25" customHeight="1" x14ac:dyDescent="0.25">
      <c r="A64" s="34"/>
      <c r="B64" s="35"/>
      <c r="C64" s="38"/>
      <c r="D64" s="35"/>
      <c r="E64" s="35"/>
      <c r="F64" s="36"/>
      <c r="G64" s="35"/>
      <c r="H64" s="2"/>
    </row>
    <row r="65" spans="1:8" ht="15.75" x14ac:dyDescent="0.25">
      <c r="A65" s="4" t="s">
        <v>47</v>
      </c>
      <c r="B65" s="39"/>
      <c r="C65" s="39"/>
      <c r="D65" s="39"/>
      <c r="E65" s="39"/>
      <c r="F65" s="40"/>
      <c r="G65" s="39"/>
      <c r="H65" s="2"/>
    </row>
    <row r="66" spans="1:8" ht="15.75" x14ac:dyDescent="0.25">
      <c r="A66" s="4" t="s">
        <v>48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 t="s">
        <v>49</v>
      </c>
      <c r="B67" s="39"/>
      <c r="C67" s="39"/>
      <c r="D67" s="39"/>
      <c r="E67" s="39"/>
      <c r="F67" s="40"/>
      <c r="G67" s="39"/>
      <c r="H67" s="2"/>
    </row>
    <row r="68" spans="1:8" ht="15.75" x14ac:dyDescent="0.25">
      <c r="A68" s="4"/>
      <c r="B68" s="39"/>
      <c r="C68" s="39"/>
      <c r="D68" s="39"/>
      <c r="E68" s="39"/>
      <c r="F68" s="40"/>
      <c r="G68" s="39"/>
      <c r="H68" s="2"/>
    </row>
    <row r="69" spans="1:8" ht="18" x14ac:dyDescent="0.25">
      <c r="A69" s="41" t="s">
        <v>50</v>
      </c>
      <c r="B69" s="38"/>
      <c r="C69" s="38"/>
      <c r="D69" s="38"/>
      <c r="E69" s="38"/>
      <c r="F69" s="36"/>
      <c r="G69" s="38"/>
      <c r="H69" s="2"/>
    </row>
    <row r="70" spans="1:8" ht="18" x14ac:dyDescent="0.25">
      <c r="A70" s="42"/>
      <c r="B70" s="38"/>
      <c r="C70" s="38"/>
      <c r="D70" s="38"/>
      <c r="E70" s="36"/>
      <c r="F70" s="2"/>
      <c r="G70" s="2"/>
      <c r="H70" s="2"/>
    </row>
    <row r="71" spans="1:8" ht="18" x14ac:dyDescent="0.25">
      <c r="A71" s="85"/>
      <c r="B71" s="86"/>
      <c r="C71" s="86"/>
      <c r="D71" s="86"/>
      <c r="E71" s="43"/>
      <c r="F71" s="2"/>
      <c r="G71" s="2"/>
      <c r="H71" s="2"/>
    </row>
    <row r="72" spans="1:8" ht="18" x14ac:dyDescent="0.25">
      <c r="A72" s="42"/>
      <c r="B72" s="38"/>
      <c r="C72" s="38"/>
      <c r="D72" s="38"/>
      <c r="E72" s="44"/>
      <c r="F72" s="2"/>
      <c r="G72" s="2"/>
      <c r="H72" s="2"/>
    </row>
    <row r="73" spans="1:8" ht="18" x14ac:dyDescent="0.25">
      <c r="A73" s="42"/>
      <c r="B73" s="38"/>
      <c r="C73" s="38"/>
      <c r="D73" s="38"/>
      <c r="E73" s="45"/>
      <c r="F73" s="2"/>
      <c r="G73" s="2"/>
      <c r="H73" s="2"/>
    </row>
    <row r="74" spans="1:8" ht="18" x14ac:dyDescent="0.25">
      <c r="A74" s="42"/>
      <c r="B74" s="38"/>
      <c r="C74" s="38"/>
      <c r="D74" s="38"/>
      <c r="E74" s="36"/>
      <c r="F74" s="2"/>
      <c r="G74" s="2"/>
      <c r="H74" s="2"/>
    </row>
    <row r="75" spans="1:8" ht="18" x14ac:dyDescent="0.25">
      <c r="A75" s="42"/>
      <c r="B75" s="38"/>
      <c r="C75" s="38"/>
      <c r="D75" s="38"/>
      <c r="E75" s="36"/>
      <c r="F75" s="2"/>
      <c r="G75" s="2"/>
      <c r="H75" s="2"/>
    </row>
    <row r="76" spans="1:8" ht="18" x14ac:dyDescent="0.25">
      <c r="A76" s="42"/>
      <c r="B76" s="38"/>
      <c r="C76" s="38"/>
      <c r="D76" s="38"/>
      <c r="E76" s="43"/>
      <c r="F76" s="2"/>
      <c r="G76" s="2"/>
      <c r="H76" s="2"/>
    </row>
    <row r="77" spans="1:8" ht="18" x14ac:dyDescent="0.25">
      <c r="A77" s="42"/>
      <c r="B77" s="38"/>
      <c r="C77" s="38"/>
      <c r="D77" s="38"/>
      <c r="E77" s="44"/>
      <c r="F77" s="2"/>
      <c r="G77" s="2"/>
      <c r="H77" s="2"/>
    </row>
    <row r="78" spans="1:8" ht="18" x14ac:dyDescent="0.25">
      <c r="A78" s="42"/>
      <c r="B78" s="38"/>
      <c r="C78" s="38"/>
      <c r="D78" s="38"/>
      <c r="E78" s="44"/>
      <c r="F78" s="2"/>
      <c r="G78" s="2"/>
      <c r="H78" s="2"/>
    </row>
    <row r="79" spans="1:8" ht="18" x14ac:dyDescent="0.25">
      <c r="A79" s="42"/>
      <c r="B79" s="38"/>
      <c r="C79" s="38"/>
      <c r="D79" s="38"/>
      <c r="E79" s="44"/>
      <c r="F79" s="2"/>
      <c r="G79" s="2"/>
      <c r="H79" s="2"/>
    </row>
    <row r="80" spans="1:8" ht="18" x14ac:dyDescent="0.25">
      <c r="A80" s="42"/>
      <c r="B80" s="38"/>
      <c r="C80" s="38"/>
      <c r="D80" s="38"/>
      <c r="E80" s="46"/>
      <c r="F80" s="2"/>
      <c r="G80" s="2"/>
      <c r="H80" s="2"/>
    </row>
    <row r="81" spans="1:8" ht="18" x14ac:dyDescent="0.25">
      <c r="A81" s="42"/>
      <c r="B81" s="38"/>
      <c r="C81" s="38"/>
      <c r="D81" s="38"/>
      <c r="E81" s="38"/>
      <c r="F81" s="2"/>
      <c r="G81" s="2"/>
      <c r="H81" s="2"/>
    </row>
    <row r="82" spans="1:8" ht="15.75" x14ac:dyDescent="0.25">
      <c r="A82" s="47"/>
      <c r="B82" s="2"/>
      <c r="C82" s="2"/>
      <c r="D82" s="2"/>
      <c r="E82" s="2"/>
      <c r="F82" s="2"/>
      <c r="G82" s="2"/>
      <c r="H82" s="2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3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AUGUST 2024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136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40" t="s">
        <v>100</v>
      </c>
      <c r="B9" s="141"/>
      <c r="C9" s="14"/>
      <c r="D9" s="72"/>
      <c r="E9" s="104"/>
      <c r="F9" s="105"/>
      <c r="G9" s="122"/>
      <c r="H9" s="15"/>
    </row>
    <row r="10" spans="1:8" ht="15.75" x14ac:dyDescent="0.25">
      <c r="A10" s="140" t="s">
        <v>11</v>
      </c>
      <c r="B10" s="141"/>
      <c r="C10" s="14"/>
      <c r="D10" s="72">
        <v>10</v>
      </c>
      <c r="E10" s="104">
        <v>2154781</v>
      </c>
      <c r="F10" s="105">
        <v>320321.5</v>
      </c>
      <c r="G10" s="130">
        <f t="shared" ref="G10:G15" si="0">F10/E10</f>
        <v>0.14865617433975889</v>
      </c>
      <c r="H10" s="15"/>
    </row>
    <row r="11" spans="1:8" ht="15.75" x14ac:dyDescent="0.25">
      <c r="A11" s="140" t="s">
        <v>103</v>
      </c>
      <c r="B11" s="141"/>
      <c r="C11" s="14"/>
      <c r="D11" s="72">
        <v>10</v>
      </c>
      <c r="E11" s="104">
        <v>1426478</v>
      </c>
      <c r="F11" s="105">
        <v>406288.5</v>
      </c>
      <c r="G11" s="130">
        <f t="shared" si="0"/>
        <v>0.28481932423773798</v>
      </c>
      <c r="H11" s="15"/>
    </row>
    <row r="12" spans="1:8" ht="15.75" x14ac:dyDescent="0.25">
      <c r="A12" s="140" t="s">
        <v>67</v>
      </c>
      <c r="B12" s="141"/>
      <c r="C12" s="14"/>
      <c r="D12" s="72"/>
      <c r="E12" s="104"/>
      <c r="F12" s="105"/>
      <c r="G12" s="130"/>
      <c r="H12" s="15"/>
    </row>
    <row r="13" spans="1:8" ht="15.75" x14ac:dyDescent="0.25">
      <c r="A13" s="140" t="s">
        <v>107</v>
      </c>
      <c r="B13" s="141"/>
      <c r="C13" s="14"/>
      <c r="D13" s="72"/>
      <c r="E13" s="104"/>
      <c r="F13" s="105"/>
      <c r="G13" s="130"/>
      <c r="H13" s="15"/>
    </row>
    <row r="14" spans="1:8" ht="15.75" x14ac:dyDescent="0.25">
      <c r="A14" s="140" t="s">
        <v>25</v>
      </c>
      <c r="B14" s="141"/>
      <c r="C14" s="14"/>
      <c r="D14" s="72">
        <v>1</v>
      </c>
      <c r="E14" s="104">
        <v>395756</v>
      </c>
      <c r="F14" s="105">
        <v>110567.5</v>
      </c>
      <c r="G14" s="130">
        <f t="shared" si="0"/>
        <v>0.27938300366892732</v>
      </c>
      <c r="H14" s="15"/>
    </row>
    <row r="15" spans="1:8" ht="15.75" x14ac:dyDescent="0.25">
      <c r="A15" s="140" t="s">
        <v>109</v>
      </c>
      <c r="B15" s="141"/>
      <c r="C15" s="14"/>
      <c r="D15" s="72">
        <v>1</v>
      </c>
      <c r="E15" s="104">
        <v>171755</v>
      </c>
      <c r="F15" s="105">
        <v>62858</v>
      </c>
      <c r="G15" s="130">
        <f t="shared" si="0"/>
        <v>0.36597478967133418</v>
      </c>
      <c r="H15" s="15"/>
    </row>
    <row r="16" spans="1:8" ht="15.75" x14ac:dyDescent="0.25">
      <c r="A16" s="140" t="s">
        <v>10</v>
      </c>
      <c r="B16" s="141"/>
      <c r="C16" s="14"/>
      <c r="D16" s="72"/>
      <c r="E16" s="104"/>
      <c r="F16" s="105"/>
      <c r="G16" s="130"/>
      <c r="H16" s="15"/>
    </row>
    <row r="17" spans="1:8" ht="15.75" x14ac:dyDescent="0.25">
      <c r="A17" s="140" t="s">
        <v>14</v>
      </c>
      <c r="B17" s="141"/>
      <c r="C17" s="14"/>
      <c r="D17" s="72">
        <v>3</v>
      </c>
      <c r="E17" s="104">
        <v>624163</v>
      </c>
      <c r="F17" s="105">
        <v>59493.5</v>
      </c>
      <c r="G17" s="122">
        <f t="shared" ref="G17:G22" si="1">F17/E17</f>
        <v>9.5317248859672868E-2</v>
      </c>
      <c r="H17" s="15"/>
    </row>
    <row r="18" spans="1:8" ht="15.75" x14ac:dyDescent="0.25">
      <c r="A18" s="140" t="s">
        <v>15</v>
      </c>
      <c r="B18" s="141"/>
      <c r="C18" s="14"/>
      <c r="D18" s="72">
        <v>2</v>
      </c>
      <c r="E18" s="104">
        <v>1162626</v>
      </c>
      <c r="F18" s="105">
        <v>363574.5</v>
      </c>
      <c r="G18" s="130">
        <f t="shared" si="1"/>
        <v>0.31271836342899606</v>
      </c>
      <c r="H18" s="15"/>
    </row>
    <row r="19" spans="1:8" ht="15.75" x14ac:dyDescent="0.25">
      <c r="A19" s="140" t="s">
        <v>54</v>
      </c>
      <c r="B19" s="141"/>
      <c r="C19" s="14"/>
      <c r="D19" s="72">
        <v>2</v>
      </c>
      <c r="E19" s="104">
        <v>516080</v>
      </c>
      <c r="F19" s="105">
        <v>165157</v>
      </c>
      <c r="G19" s="122">
        <f t="shared" si="1"/>
        <v>0.32002208959851186</v>
      </c>
      <c r="H19" s="15"/>
    </row>
    <row r="20" spans="1:8" ht="15.75" x14ac:dyDescent="0.25">
      <c r="A20" s="140" t="s">
        <v>161</v>
      </c>
      <c r="B20" s="141"/>
      <c r="C20" s="14"/>
      <c r="D20" s="72"/>
      <c r="E20" s="104"/>
      <c r="F20" s="105"/>
      <c r="G20" s="122"/>
      <c r="H20" s="15"/>
    </row>
    <row r="21" spans="1:8" ht="15.75" x14ac:dyDescent="0.25">
      <c r="A21" s="140" t="s">
        <v>55</v>
      </c>
      <c r="B21" s="141"/>
      <c r="C21" s="14"/>
      <c r="D21" s="72">
        <v>6</v>
      </c>
      <c r="E21" s="104">
        <v>4626529</v>
      </c>
      <c r="F21" s="105">
        <v>1299883.5</v>
      </c>
      <c r="G21" s="122">
        <f t="shared" si="1"/>
        <v>0.28096300704048327</v>
      </c>
      <c r="H21" s="15"/>
    </row>
    <row r="22" spans="1:8" ht="15.75" x14ac:dyDescent="0.25">
      <c r="A22" s="140" t="s">
        <v>56</v>
      </c>
      <c r="B22" s="141"/>
      <c r="C22" s="14"/>
      <c r="D22" s="72">
        <v>3</v>
      </c>
      <c r="E22" s="104">
        <v>1165571</v>
      </c>
      <c r="F22" s="105">
        <v>129658</v>
      </c>
      <c r="G22" s="122">
        <f t="shared" si="1"/>
        <v>0.11123989872774803</v>
      </c>
      <c r="H22" s="15"/>
    </row>
    <row r="23" spans="1:8" ht="15.75" x14ac:dyDescent="0.25">
      <c r="A23" s="142" t="s">
        <v>20</v>
      </c>
      <c r="B23" s="141"/>
      <c r="C23" s="14"/>
      <c r="D23" s="72">
        <v>3</v>
      </c>
      <c r="E23" s="104">
        <v>773162</v>
      </c>
      <c r="F23" s="105">
        <v>177198.5</v>
      </c>
      <c r="G23" s="122">
        <f>F23/E23</f>
        <v>0.22918676810293315</v>
      </c>
      <c r="H23" s="15"/>
    </row>
    <row r="24" spans="1:8" ht="15.75" x14ac:dyDescent="0.25">
      <c r="A24" s="142" t="s">
        <v>21</v>
      </c>
      <c r="B24" s="141"/>
      <c r="C24" s="14"/>
      <c r="D24" s="72">
        <v>13</v>
      </c>
      <c r="E24" s="104">
        <v>237533</v>
      </c>
      <c r="F24" s="105">
        <v>237533</v>
      </c>
      <c r="G24" s="122">
        <f>F24/E24</f>
        <v>1</v>
      </c>
      <c r="H24" s="15"/>
    </row>
    <row r="25" spans="1:8" ht="15.75" x14ac:dyDescent="0.25">
      <c r="A25" s="143" t="s">
        <v>22</v>
      </c>
      <c r="B25" s="141"/>
      <c r="C25" s="14"/>
      <c r="D25" s="72"/>
      <c r="E25" s="104"/>
      <c r="F25" s="105"/>
      <c r="G25" s="122"/>
      <c r="H25" s="15"/>
    </row>
    <row r="26" spans="1:8" ht="15.75" x14ac:dyDescent="0.25">
      <c r="A26" s="143" t="s">
        <v>23</v>
      </c>
      <c r="B26" s="141"/>
      <c r="C26" s="14"/>
      <c r="D26" s="72"/>
      <c r="E26" s="104">
        <v>48646</v>
      </c>
      <c r="F26" s="105">
        <v>36498</v>
      </c>
      <c r="G26" s="122">
        <f>F26/E26</f>
        <v>0.75027751510915597</v>
      </c>
      <c r="H26" s="15"/>
    </row>
    <row r="27" spans="1:8" ht="15.75" x14ac:dyDescent="0.25">
      <c r="A27" s="140" t="s">
        <v>122</v>
      </c>
      <c r="B27" s="141"/>
      <c r="C27" s="14"/>
      <c r="D27" s="72"/>
      <c r="E27" s="104"/>
      <c r="F27" s="105"/>
      <c r="G27" s="130"/>
      <c r="H27" s="15"/>
    </row>
    <row r="28" spans="1:8" ht="15.75" x14ac:dyDescent="0.25">
      <c r="A28" s="143" t="s">
        <v>24</v>
      </c>
      <c r="B28" s="141"/>
      <c r="C28" s="14"/>
      <c r="D28" s="72">
        <v>1</v>
      </c>
      <c r="E28" s="104">
        <v>139385</v>
      </c>
      <c r="F28" s="105">
        <v>64259</v>
      </c>
      <c r="G28" s="122">
        <f>F28/E28</f>
        <v>0.46101804354844494</v>
      </c>
      <c r="H28" s="15"/>
    </row>
    <row r="29" spans="1:8" ht="15.75" x14ac:dyDescent="0.25">
      <c r="A29" s="143" t="s">
        <v>118</v>
      </c>
      <c r="B29" s="141"/>
      <c r="C29" s="14"/>
      <c r="D29" s="72"/>
      <c r="E29" s="104"/>
      <c r="F29" s="104"/>
      <c r="G29" s="131"/>
      <c r="H29" s="15"/>
    </row>
    <row r="30" spans="1:8" ht="15.75" x14ac:dyDescent="0.25">
      <c r="A30" s="143" t="s">
        <v>123</v>
      </c>
      <c r="B30" s="141"/>
      <c r="C30" s="14"/>
      <c r="D30" s="72"/>
      <c r="E30" s="132"/>
      <c r="F30" s="105"/>
      <c r="G30" s="130"/>
      <c r="H30" s="15"/>
    </row>
    <row r="31" spans="1:8" ht="15.75" x14ac:dyDescent="0.25">
      <c r="A31" s="143" t="s">
        <v>145</v>
      </c>
      <c r="B31" s="141"/>
      <c r="C31" s="14"/>
      <c r="D31" s="72">
        <v>1</v>
      </c>
      <c r="E31" s="132">
        <v>193165</v>
      </c>
      <c r="F31" s="105">
        <v>46761</v>
      </c>
      <c r="G31" s="130">
        <f>F31/E31</f>
        <v>0.24207801620376362</v>
      </c>
      <c r="H31" s="15"/>
    </row>
    <row r="32" spans="1:8" ht="15.75" x14ac:dyDescent="0.25">
      <c r="A32" s="143" t="s">
        <v>58</v>
      </c>
      <c r="B32" s="141"/>
      <c r="C32" s="14"/>
      <c r="D32" s="72"/>
      <c r="E32" s="132"/>
      <c r="F32" s="125"/>
      <c r="G32" s="130"/>
      <c r="H32" s="15"/>
    </row>
    <row r="33" spans="1:8" ht="15.75" x14ac:dyDescent="0.25">
      <c r="A33" s="140" t="s">
        <v>142</v>
      </c>
      <c r="B33" s="141"/>
      <c r="C33" s="14"/>
      <c r="D33" s="72">
        <v>2</v>
      </c>
      <c r="E33" s="104">
        <v>410361</v>
      </c>
      <c r="F33" s="105">
        <v>106346.5</v>
      </c>
      <c r="G33" s="130">
        <f>F33/E33</f>
        <v>0.25915352579801687</v>
      </c>
      <c r="H33" s="15"/>
    </row>
    <row r="34" spans="1:8" ht="15.75" x14ac:dyDescent="0.25">
      <c r="A34" s="140" t="s">
        <v>97</v>
      </c>
      <c r="B34" s="141"/>
      <c r="C34" s="14"/>
      <c r="D34" s="72"/>
      <c r="E34" s="104"/>
      <c r="F34" s="105"/>
      <c r="G34" s="130"/>
      <c r="H34" s="15"/>
    </row>
    <row r="35" spans="1:8" x14ac:dyDescent="0.2">
      <c r="A35" s="16" t="s">
        <v>28</v>
      </c>
      <c r="B35" s="13"/>
      <c r="C35" s="14"/>
      <c r="D35" s="73"/>
      <c r="E35" s="132">
        <v>43000</v>
      </c>
      <c r="F35" s="125">
        <v>8587</v>
      </c>
      <c r="G35" s="123"/>
      <c r="H35" s="15"/>
    </row>
    <row r="36" spans="1:8" x14ac:dyDescent="0.2">
      <c r="A36" s="16" t="s">
        <v>29</v>
      </c>
      <c r="B36" s="13"/>
      <c r="C36" s="14"/>
      <c r="D36" s="73"/>
      <c r="E36" s="132"/>
      <c r="F36" s="125"/>
      <c r="G36" s="123"/>
      <c r="H36" s="15"/>
    </row>
    <row r="37" spans="1:8" x14ac:dyDescent="0.2">
      <c r="A37" s="16" t="s">
        <v>30</v>
      </c>
      <c r="B37" s="13"/>
      <c r="C37" s="14"/>
      <c r="D37" s="73"/>
      <c r="E37" s="104"/>
      <c r="F37" s="105"/>
      <c r="G37" s="123"/>
      <c r="H37" s="15"/>
    </row>
    <row r="38" spans="1:8" x14ac:dyDescent="0.2">
      <c r="A38" s="17"/>
      <c r="B38" s="18"/>
      <c r="C38" s="21"/>
      <c r="D38" s="73"/>
      <c r="E38" s="115"/>
      <c r="F38" s="115"/>
      <c r="G38" s="123"/>
      <c r="H38" s="15"/>
    </row>
    <row r="39" spans="1:8" ht="15.75" x14ac:dyDescent="0.25">
      <c r="A39" s="19" t="s">
        <v>31</v>
      </c>
      <c r="B39" s="20"/>
      <c r="C39" s="22"/>
      <c r="D39" s="74">
        <f>SUM(D9:D38)</f>
        <v>58</v>
      </c>
      <c r="E39" s="116">
        <f>SUM(E9:E38)</f>
        <v>14088991</v>
      </c>
      <c r="F39" s="116">
        <f>SUM(F9:F38)</f>
        <v>3594985</v>
      </c>
      <c r="G39" s="126">
        <f>F39/E39</f>
        <v>0.25516270114730005</v>
      </c>
      <c r="H39" s="2"/>
    </row>
    <row r="40" spans="1:8" ht="15.75" x14ac:dyDescent="0.25">
      <c r="A40" s="22"/>
      <c r="B40" s="22"/>
      <c r="C40" s="24"/>
      <c r="D40" s="91"/>
      <c r="E40" s="128"/>
      <c r="F40" s="128"/>
      <c r="G40" s="129"/>
      <c r="H40" s="2"/>
    </row>
    <row r="41" spans="1:8" ht="18" x14ac:dyDescent="0.25">
      <c r="A41" s="23" t="s">
        <v>32</v>
      </c>
      <c r="B41" s="24"/>
      <c r="C41" s="26"/>
      <c r="D41" s="11"/>
      <c r="E41" s="113"/>
      <c r="F41" s="76"/>
      <c r="G41" s="76"/>
      <c r="H41" s="2"/>
    </row>
    <row r="42" spans="1:8" ht="15.75" x14ac:dyDescent="0.25">
      <c r="A42" s="26"/>
      <c r="B42" s="26"/>
      <c r="C42" s="26"/>
      <c r="D42" s="114"/>
      <c r="E42" s="11" t="s">
        <v>132</v>
      </c>
      <c r="F42" s="11" t="s">
        <v>132</v>
      </c>
      <c r="G42" s="11" t="s">
        <v>5</v>
      </c>
      <c r="H42" s="2"/>
    </row>
    <row r="43" spans="1:8" ht="15.75" x14ac:dyDescent="0.25">
      <c r="A43" s="26"/>
      <c r="B43" s="26"/>
      <c r="C43" s="14"/>
      <c r="D43" s="114" t="s">
        <v>6</v>
      </c>
      <c r="E43" s="77" t="s">
        <v>133</v>
      </c>
      <c r="F43" s="76" t="s">
        <v>8</v>
      </c>
      <c r="G43" s="76" t="s">
        <v>134</v>
      </c>
      <c r="H43" s="15"/>
    </row>
    <row r="44" spans="1:8" ht="15.75" x14ac:dyDescent="0.25">
      <c r="A44" s="27" t="s">
        <v>33</v>
      </c>
      <c r="B44" s="28"/>
      <c r="C44" s="14"/>
      <c r="D44" s="72">
        <v>54</v>
      </c>
      <c r="E44" s="105">
        <v>6679080.2999999998</v>
      </c>
      <c r="F44" s="105">
        <v>375324.52</v>
      </c>
      <c r="G44" s="122">
        <f>1-(+F44/E44)</f>
        <v>0.94380595783524268</v>
      </c>
      <c r="H44" s="15"/>
    </row>
    <row r="45" spans="1:8" ht="15.75" x14ac:dyDescent="0.25">
      <c r="A45" s="27" t="s">
        <v>34</v>
      </c>
      <c r="B45" s="28"/>
      <c r="C45" s="14"/>
      <c r="D45" s="72">
        <v>24</v>
      </c>
      <c r="E45" s="105">
        <v>6841544.1299999999</v>
      </c>
      <c r="F45" s="105">
        <v>736983.57</v>
      </c>
      <c r="G45" s="122">
        <f t="shared" ref="G45:G54" si="2">1-(+F45/E45)</f>
        <v>0.89227818223544808</v>
      </c>
      <c r="H45" s="15"/>
    </row>
    <row r="46" spans="1:8" ht="15.75" x14ac:dyDescent="0.25">
      <c r="A46" s="27" t="s">
        <v>35</v>
      </c>
      <c r="B46" s="28"/>
      <c r="C46" s="14"/>
      <c r="D46" s="72">
        <v>113</v>
      </c>
      <c r="E46" s="105">
        <v>10379084.25</v>
      </c>
      <c r="F46" s="105">
        <v>639239.72</v>
      </c>
      <c r="G46" s="122">
        <f t="shared" si="2"/>
        <v>0.93841077838827636</v>
      </c>
      <c r="H46" s="15"/>
    </row>
    <row r="47" spans="1:8" ht="15.75" x14ac:dyDescent="0.25">
      <c r="A47" s="27" t="s">
        <v>36</v>
      </c>
      <c r="B47" s="28"/>
      <c r="C47" s="14"/>
      <c r="D47" s="72"/>
      <c r="E47" s="105"/>
      <c r="F47" s="105"/>
      <c r="G47" s="122"/>
      <c r="H47" s="15"/>
    </row>
    <row r="48" spans="1:8" ht="15.75" x14ac:dyDescent="0.25">
      <c r="A48" s="27" t="s">
        <v>37</v>
      </c>
      <c r="B48" s="28"/>
      <c r="C48" s="14"/>
      <c r="D48" s="72">
        <v>97</v>
      </c>
      <c r="E48" s="105">
        <v>16900381.5</v>
      </c>
      <c r="F48" s="105">
        <v>1070960.4099999999</v>
      </c>
      <c r="G48" s="122">
        <f t="shared" si="2"/>
        <v>0.93663099202819766</v>
      </c>
      <c r="H48" s="15"/>
    </row>
    <row r="49" spans="1:8" ht="15.75" x14ac:dyDescent="0.25">
      <c r="A49" s="27" t="s">
        <v>38</v>
      </c>
      <c r="B49" s="28"/>
      <c r="C49" s="14"/>
      <c r="D49" s="72">
        <v>2</v>
      </c>
      <c r="E49" s="105">
        <v>2792530</v>
      </c>
      <c r="F49" s="105">
        <v>212425</v>
      </c>
      <c r="G49" s="122">
        <f t="shared" si="2"/>
        <v>0.92393098731258039</v>
      </c>
      <c r="H49" s="15"/>
    </row>
    <row r="50" spans="1:8" ht="15.75" x14ac:dyDescent="0.25">
      <c r="A50" s="27" t="s">
        <v>39</v>
      </c>
      <c r="B50" s="28"/>
      <c r="C50" s="14"/>
      <c r="D50" s="72">
        <v>7</v>
      </c>
      <c r="E50" s="105">
        <v>1273585</v>
      </c>
      <c r="F50" s="105">
        <v>140000</v>
      </c>
      <c r="G50" s="122">
        <f t="shared" si="2"/>
        <v>0.89007408221673467</v>
      </c>
      <c r="H50" s="15"/>
    </row>
    <row r="51" spans="1:8" ht="15.75" x14ac:dyDescent="0.25">
      <c r="A51" s="27" t="s">
        <v>40</v>
      </c>
      <c r="B51" s="28"/>
      <c r="C51" s="14"/>
      <c r="D51" s="72"/>
      <c r="E51" s="105"/>
      <c r="F51" s="105"/>
      <c r="G51" s="122"/>
      <c r="H51" s="15"/>
    </row>
    <row r="52" spans="1:8" ht="15.75" x14ac:dyDescent="0.25">
      <c r="A52" s="27" t="s">
        <v>41</v>
      </c>
      <c r="B52" s="28"/>
      <c r="C52" s="14"/>
      <c r="D52" s="72">
        <v>1</v>
      </c>
      <c r="E52" s="105">
        <v>279375</v>
      </c>
      <c r="F52" s="105">
        <v>54325</v>
      </c>
      <c r="G52" s="122">
        <f t="shared" si="2"/>
        <v>0.80554809843400443</v>
      </c>
      <c r="H52" s="15"/>
    </row>
    <row r="53" spans="1:8" ht="15.75" x14ac:dyDescent="0.25">
      <c r="A53" s="29" t="s">
        <v>60</v>
      </c>
      <c r="B53" s="30"/>
      <c r="C53" s="14"/>
      <c r="D53" s="72">
        <v>1</v>
      </c>
      <c r="E53" s="105">
        <v>68900</v>
      </c>
      <c r="F53" s="105">
        <v>15600</v>
      </c>
      <c r="G53" s="122">
        <f t="shared" si="2"/>
        <v>0.77358490566037741</v>
      </c>
      <c r="H53" s="15"/>
    </row>
    <row r="54" spans="1:8" ht="15.75" x14ac:dyDescent="0.25">
      <c r="A54" s="27" t="s">
        <v>61</v>
      </c>
      <c r="B54" s="30"/>
      <c r="C54" s="14"/>
      <c r="D54" s="72">
        <v>620</v>
      </c>
      <c r="E54" s="105">
        <v>60412898.280000001</v>
      </c>
      <c r="F54" s="105">
        <v>6969123.46</v>
      </c>
      <c r="G54" s="122">
        <f t="shared" si="2"/>
        <v>0.88464179573541224</v>
      </c>
      <c r="H54" s="15"/>
    </row>
    <row r="55" spans="1:8" ht="15.75" x14ac:dyDescent="0.25">
      <c r="A55" s="27" t="s">
        <v>62</v>
      </c>
      <c r="B55" s="30"/>
      <c r="C55" s="14"/>
      <c r="D55" s="72"/>
      <c r="E55" s="105"/>
      <c r="F55" s="105"/>
      <c r="G55" s="122"/>
      <c r="H55" s="15"/>
    </row>
    <row r="56" spans="1:8" x14ac:dyDescent="0.2">
      <c r="A56" s="31" t="s">
        <v>42</v>
      </c>
      <c r="B56" s="30"/>
      <c r="C56" s="14"/>
      <c r="D56" s="73"/>
      <c r="E56" s="108"/>
      <c r="F56" s="105"/>
      <c r="G56" s="123"/>
      <c r="H56" s="15"/>
    </row>
    <row r="57" spans="1:8" x14ac:dyDescent="0.2">
      <c r="A57" s="16" t="s">
        <v>43</v>
      </c>
      <c r="B57" s="28"/>
      <c r="C57" s="14"/>
      <c r="D57" s="73"/>
      <c r="E57" s="108"/>
      <c r="F57" s="105"/>
      <c r="G57" s="123"/>
      <c r="H57" s="15"/>
    </row>
    <row r="58" spans="1:8" x14ac:dyDescent="0.2">
      <c r="A58" s="16" t="s">
        <v>44</v>
      </c>
      <c r="B58" s="28"/>
      <c r="C58" s="14"/>
      <c r="D58" s="73"/>
      <c r="E58" s="124"/>
      <c r="F58" s="105"/>
      <c r="G58" s="123"/>
      <c r="H58" s="15"/>
    </row>
    <row r="59" spans="1:8" x14ac:dyDescent="0.2">
      <c r="A59" s="16" t="s">
        <v>30</v>
      </c>
      <c r="B59" s="28"/>
      <c r="C59" s="14"/>
      <c r="D59" s="73"/>
      <c r="E59" s="104"/>
      <c r="F59" s="105"/>
      <c r="G59" s="123"/>
      <c r="H59" s="15"/>
    </row>
    <row r="60" spans="1:8" ht="15.75" x14ac:dyDescent="0.25">
      <c r="A60" s="32"/>
      <c r="B60" s="18"/>
      <c r="C60" s="21"/>
      <c r="D60" s="73"/>
      <c r="E60" s="80"/>
      <c r="F60" s="115"/>
      <c r="G60" s="123"/>
      <c r="H60" s="2"/>
    </row>
    <row r="61" spans="1:8" ht="18" x14ac:dyDescent="0.25">
      <c r="A61" s="20" t="s">
        <v>45</v>
      </c>
      <c r="B61" s="20"/>
      <c r="C61" s="38"/>
      <c r="D61" s="74">
        <f>SUM(D44:D57)</f>
        <v>919</v>
      </c>
      <c r="E61" s="116">
        <f>SUM(E44:E60)</f>
        <v>105627378.46000001</v>
      </c>
      <c r="F61" s="116">
        <f>SUM(F44:F60)</f>
        <v>10213981.68</v>
      </c>
      <c r="G61" s="126">
        <f>1-(F61/E61)</f>
        <v>0.90330175917536448</v>
      </c>
      <c r="H61" s="2"/>
    </row>
    <row r="62" spans="1:8" ht="18" x14ac:dyDescent="0.25">
      <c r="A62" s="33"/>
      <c r="B62" s="33"/>
      <c r="C62" s="38"/>
      <c r="D62" s="127"/>
      <c r="E62" s="118"/>
      <c r="F62" s="119"/>
      <c r="G62" s="119"/>
      <c r="H62" s="2"/>
    </row>
    <row r="63" spans="1:8" ht="18" x14ac:dyDescent="0.25">
      <c r="A63" s="34" t="s">
        <v>46</v>
      </c>
      <c r="B63" s="35"/>
      <c r="C63" s="38"/>
      <c r="D63" s="51"/>
      <c r="E63" s="120"/>
      <c r="F63" s="36">
        <f>F61+F39</f>
        <v>13808966.68</v>
      </c>
      <c r="G63" s="120"/>
      <c r="H63" s="2"/>
    </row>
    <row r="64" spans="1:8" ht="18" x14ac:dyDescent="0.25">
      <c r="A64" s="34"/>
      <c r="B64" s="35"/>
      <c r="C64" s="38"/>
      <c r="D64" s="50"/>
      <c r="E64" s="35"/>
      <c r="F64" s="36"/>
      <c r="G64" s="35"/>
      <c r="H64" s="2"/>
    </row>
    <row r="65" spans="1:8" ht="15.75" x14ac:dyDescent="0.25">
      <c r="A65" s="4" t="s">
        <v>47</v>
      </c>
      <c r="B65" s="39"/>
      <c r="C65" s="39"/>
      <c r="D65" s="39"/>
      <c r="E65" s="39"/>
      <c r="F65" s="40"/>
      <c r="G65" s="39"/>
      <c r="H65" s="2"/>
    </row>
    <row r="66" spans="1:8" ht="15.75" x14ac:dyDescent="0.25">
      <c r="A66" s="4" t="s">
        <v>48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 t="s">
        <v>49</v>
      </c>
      <c r="B67" s="39"/>
      <c r="C67" s="39"/>
      <c r="D67" s="39"/>
      <c r="E67" s="39"/>
      <c r="F67" s="40"/>
      <c r="G67" s="39"/>
      <c r="H67" s="2"/>
    </row>
    <row r="68" spans="1:8" ht="15.75" x14ac:dyDescent="0.25">
      <c r="A68" s="4"/>
      <c r="B68" s="39"/>
      <c r="C68" s="39"/>
      <c r="D68" s="39"/>
      <c r="E68" s="39"/>
      <c r="F68" s="40"/>
      <c r="G68" s="39"/>
      <c r="H68" s="2"/>
    </row>
    <row r="69" spans="1:8" ht="18" x14ac:dyDescent="0.25">
      <c r="A69" s="41" t="s">
        <v>50</v>
      </c>
      <c r="B69" s="38"/>
      <c r="C69" s="38"/>
      <c r="D69" s="38"/>
      <c r="E69" s="38"/>
      <c r="F69" s="36"/>
      <c r="G69" s="38"/>
      <c r="H69" s="2"/>
    </row>
    <row r="70" spans="1:8" ht="18" x14ac:dyDescent="0.25">
      <c r="A70" s="42"/>
      <c r="B70" s="38"/>
      <c r="C70" s="38"/>
      <c r="D70" s="38"/>
      <c r="E70" s="36"/>
      <c r="F70" s="2"/>
      <c r="G70" s="2"/>
      <c r="H70" s="2"/>
    </row>
    <row r="71" spans="1:8" ht="18" x14ac:dyDescent="0.25">
      <c r="A71" s="85"/>
      <c r="B71" s="86"/>
      <c r="C71" s="86"/>
      <c r="D71" s="86"/>
      <c r="E71" s="36"/>
      <c r="F71" s="2"/>
      <c r="G71" s="2"/>
      <c r="H71" s="2"/>
    </row>
    <row r="72" spans="1:8" ht="18" x14ac:dyDescent="0.25">
      <c r="A72" s="42"/>
      <c r="B72" s="38"/>
      <c r="C72" s="38"/>
      <c r="D72" s="38"/>
      <c r="E72" s="43"/>
      <c r="F72" s="2"/>
      <c r="G72" s="2"/>
      <c r="H72" s="2"/>
    </row>
    <row r="73" spans="1:8" ht="18" x14ac:dyDescent="0.25">
      <c r="A73" s="42"/>
      <c r="B73" s="38"/>
      <c r="C73" s="38"/>
      <c r="D73" s="38"/>
      <c r="E73" s="44"/>
      <c r="F73" s="2"/>
      <c r="G73" s="2"/>
      <c r="H73" s="2"/>
    </row>
    <row r="74" spans="1:8" ht="18" x14ac:dyDescent="0.25">
      <c r="A74" s="42"/>
      <c r="B74" s="38"/>
      <c r="C74" s="38"/>
      <c r="D74" s="38"/>
      <c r="E74" s="45"/>
      <c r="F74" s="2"/>
      <c r="G74" s="2"/>
      <c r="H74" s="2"/>
    </row>
    <row r="75" spans="1:8" ht="18" x14ac:dyDescent="0.25">
      <c r="A75" s="42"/>
      <c r="B75" s="38"/>
      <c r="C75" s="38"/>
      <c r="D75" s="38"/>
      <c r="E75" s="36"/>
      <c r="F75" s="2"/>
      <c r="G75" s="2"/>
      <c r="H75" s="2"/>
    </row>
    <row r="76" spans="1:8" ht="18" x14ac:dyDescent="0.25">
      <c r="A76" s="42"/>
      <c r="B76" s="38"/>
      <c r="C76" s="38"/>
      <c r="D76" s="38"/>
      <c r="E76" s="36"/>
      <c r="F76" s="2"/>
      <c r="G76" s="2"/>
      <c r="H76" s="2"/>
    </row>
    <row r="77" spans="1:8" ht="18" x14ac:dyDescent="0.25">
      <c r="A77" s="42"/>
      <c r="B77" s="38"/>
      <c r="C77" s="38"/>
      <c r="D77" s="38"/>
      <c r="E77" s="43"/>
      <c r="F77" s="2"/>
      <c r="G77" s="2"/>
      <c r="H77" s="2"/>
    </row>
    <row r="78" spans="1:8" ht="18" x14ac:dyDescent="0.25">
      <c r="A78" s="42"/>
      <c r="B78" s="38"/>
      <c r="C78" s="38"/>
      <c r="D78" s="38"/>
      <c r="E78" s="44"/>
      <c r="F78" s="2"/>
      <c r="G78" s="2"/>
      <c r="H78" s="2"/>
    </row>
    <row r="79" spans="1:8" ht="18" x14ac:dyDescent="0.25">
      <c r="A79" s="42"/>
      <c r="B79" s="38"/>
      <c r="C79" s="38"/>
      <c r="D79" s="38"/>
      <c r="E79" s="44"/>
      <c r="F79" s="2"/>
      <c r="G79" s="2"/>
      <c r="H79" s="2"/>
    </row>
    <row r="80" spans="1:8" ht="18" x14ac:dyDescent="0.25">
      <c r="A80" s="42"/>
      <c r="B80" s="38"/>
      <c r="C80" s="38"/>
      <c r="D80" s="38"/>
      <c r="E80" s="44"/>
      <c r="F80" s="2"/>
      <c r="G80" s="2"/>
      <c r="H80" s="2"/>
    </row>
    <row r="81" spans="1:8" ht="18" x14ac:dyDescent="0.25">
      <c r="A81" s="42"/>
      <c r="B81" s="38"/>
      <c r="C81" s="38"/>
      <c r="D81" s="38"/>
      <c r="E81" s="46"/>
      <c r="F81" s="2"/>
      <c r="G81" s="2"/>
      <c r="H81" s="2"/>
    </row>
    <row r="82" spans="1:8" ht="18" x14ac:dyDescent="0.25">
      <c r="A82" s="42"/>
      <c r="B82" s="38"/>
      <c r="C82" s="38"/>
      <c r="D82" s="38"/>
      <c r="E82" s="38"/>
      <c r="F82" s="2"/>
      <c r="G82" s="2"/>
      <c r="H82" s="2"/>
    </row>
    <row r="83" spans="1:8" ht="15.75" x14ac:dyDescent="0.25">
      <c r="A83" s="47"/>
      <c r="B83" s="2"/>
      <c r="C83" s="2"/>
      <c r="D83" s="2"/>
      <c r="E83" s="2"/>
      <c r="F83" s="2"/>
      <c r="G83" s="2"/>
      <c r="H83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4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554687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AUGUST 2024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144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40" t="s">
        <v>10</v>
      </c>
      <c r="B9" s="141"/>
      <c r="C9" s="14"/>
      <c r="D9" s="72"/>
      <c r="E9" s="105"/>
      <c r="F9" s="105"/>
      <c r="G9" s="122"/>
      <c r="H9" s="15"/>
    </row>
    <row r="10" spans="1:8" ht="15.75" x14ac:dyDescent="0.25">
      <c r="A10" s="140" t="s">
        <v>11</v>
      </c>
      <c r="B10" s="141"/>
      <c r="C10" s="14"/>
      <c r="D10" s="72">
        <v>4</v>
      </c>
      <c r="E10" s="105">
        <v>572524</v>
      </c>
      <c r="F10" s="105">
        <v>77787</v>
      </c>
      <c r="G10" s="122">
        <f>F10/E10</f>
        <v>0.13586679335713436</v>
      </c>
      <c r="H10" s="15"/>
    </row>
    <row r="11" spans="1:8" ht="15.75" x14ac:dyDescent="0.25">
      <c r="A11" s="140" t="s">
        <v>100</v>
      </c>
      <c r="B11" s="141"/>
      <c r="C11" s="14"/>
      <c r="D11" s="72"/>
      <c r="E11" s="105"/>
      <c r="F11" s="105"/>
      <c r="G11" s="122"/>
      <c r="H11" s="15"/>
    </row>
    <row r="12" spans="1:8" ht="15.75" x14ac:dyDescent="0.25">
      <c r="A12" s="140" t="s">
        <v>63</v>
      </c>
      <c r="B12" s="141"/>
      <c r="C12" s="14"/>
      <c r="D12" s="72">
        <v>1</v>
      </c>
      <c r="E12" s="105">
        <v>153595</v>
      </c>
      <c r="F12" s="105">
        <v>30677</v>
      </c>
      <c r="G12" s="122">
        <f>F12/E12</f>
        <v>0.19972655359874997</v>
      </c>
      <c r="H12" s="15"/>
    </row>
    <row r="13" spans="1:8" ht="15.75" x14ac:dyDescent="0.25">
      <c r="A13" s="140" t="s">
        <v>64</v>
      </c>
      <c r="B13" s="141"/>
      <c r="C13" s="14"/>
      <c r="D13" s="72"/>
      <c r="E13" s="105"/>
      <c r="F13" s="105"/>
      <c r="G13" s="122"/>
      <c r="H13" s="15"/>
    </row>
    <row r="14" spans="1:8" ht="15.75" x14ac:dyDescent="0.25">
      <c r="A14" s="140" t="s">
        <v>128</v>
      </c>
      <c r="B14" s="141"/>
      <c r="C14" s="14"/>
      <c r="D14" s="72">
        <v>8</v>
      </c>
      <c r="E14" s="105">
        <v>6539188</v>
      </c>
      <c r="F14" s="105">
        <v>330416.5</v>
      </c>
      <c r="G14" s="122">
        <f>F14/E14</f>
        <v>5.052867420236274E-2</v>
      </c>
      <c r="H14" s="15"/>
    </row>
    <row r="15" spans="1:8" ht="15.75" x14ac:dyDescent="0.25">
      <c r="A15" s="140" t="s">
        <v>25</v>
      </c>
      <c r="B15" s="141"/>
      <c r="C15" s="14"/>
      <c r="D15" s="72"/>
      <c r="E15" s="105"/>
      <c r="F15" s="105"/>
      <c r="G15" s="122"/>
      <c r="H15" s="15"/>
    </row>
    <row r="16" spans="1:8" ht="15.75" x14ac:dyDescent="0.25">
      <c r="A16" s="140" t="s">
        <v>110</v>
      </c>
      <c r="B16" s="141"/>
      <c r="C16" s="14"/>
      <c r="D16" s="72"/>
      <c r="E16" s="105"/>
      <c r="F16" s="105"/>
      <c r="G16" s="122"/>
      <c r="H16" s="15"/>
    </row>
    <row r="17" spans="1:8" ht="15.75" x14ac:dyDescent="0.25">
      <c r="A17" s="140" t="s">
        <v>130</v>
      </c>
      <c r="B17" s="141"/>
      <c r="C17" s="14"/>
      <c r="D17" s="72"/>
      <c r="E17" s="105"/>
      <c r="F17" s="105"/>
      <c r="G17" s="122"/>
      <c r="H17" s="15"/>
    </row>
    <row r="18" spans="1:8" ht="15.75" x14ac:dyDescent="0.25">
      <c r="A18" s="140" t="s">
        <v>14</v>
      </c>
      <c r="B18" s="141"/>
      <c r="C18" s="14"/>
      <c r="D18" s="72">
        <v>1</v>
      </c>
      <c r="E18" s="105">
        <v>625452</v>
      </c>
      <c r="F18" s="105">
        <v>188259</v>
      </c>
      <c r="G18" s="122">
        <f>F18/E18</f>
        <v>0.30099671917269433</v>
      </c>
      <c r="H18" s="15"/>
    </row>
    <row r="19" spans="1:8" ht="15.75" x14ac:dyDescent="0.25">
      <c r="A19" s="140" t="s">
        <v>15</v>
      </c>
      <c r="B19" s="141"/>
      <c r="C19" s="14"/>
      <c r="D19" s="72"/>
      <c r="E19" s="105"/>
      <c r="F19" s="105"/>
      <c r="G19" s="122"/>
      <c r="H19" s="15"/>
    </row>
    <row r="20" spans="1:8" ht="15.75" x14ac:dyDescent="0.25">
      <c r="A20" s="140" t="s">
        <v>101</v>
      </c>
      <c r="B20" s="141"/>
      <c r="C20" s="14"/>
      <c r="D20" s="72"/>
      <c r="E20" s="105"/>
      <c r="F20" s="105"/>
      <c r="G20" s="122"/>
      <c r="H20" s="15"/>
    </row>
    <row r="21" spans="1:8" ht="15.75" x14ac:dyDescent="0.25">
      <c r="A21" s="140" t="s">
        <v>123</v>
      </c>
      <c r="B21" s="141"/>
      <c r="C21" s="14"/>
      <c r="D21" s="72"/>
      <c r="E21" s="105"/>
      <c r="F21" s="105"/>
      <c r="G21" s="122"/>
      <c r="H21" s="15"/>
    </row>
    <row r="22" spans="1:8" ht="15.75" x14ac:dyDescent="0.25">
      <c r="A22" s="140" t="s">
        <v>153</v>
      </c>
      <c r="B22" s="141"/>
      <c r="C22" s="14"/>
      <c r="D22" s="72"/>
      <c r="E22" s="105"/>
      <c r="F22" s="105"/>
      <c r="G22" s="122"/>
      <c r="H22" s="15"/>
    </row>
    <row r="23" spans="1:8" ht="15.75" x14ac:dyDescent="0.25">
      <c r="A23" s="140" t="s">
        <v>116</v>
      </c>
      <c r="B23" s="141"/>
      <c r="C23" s="14"/>
      <c r="D23" s="72">
        <v>8</v>
      </c>
      <c r="E23" s="105">
        <v>1028865</v>
      </c>
      <c r="F23" s="105">
        <v>42804</v>
      </c>
      <c r="G23" s="122">
        <f>F23/E23</f>
        <v>4.1603125774518523E-2</v>
      </c>
      <c r="H23" s="15"/>
    </row>
    <row r="24" spans="1:8" ht="15.75" x14ac:dyDescent="0.25">
      <c r="A24" s="140" t="s">
        <v>148</v>
      </c>
      <c r="B24" s="141"/>
      <c r="C24" s="14"/>
      <c r="D24" s="72">
        <v>1</v>
      </c>
      <c r="E24" s="105">
        <v>549499</v>
      </c>
      <c r="F24" s="105">
        <v>52293</v>
      </c>
      <c r="G24" s="122">
        <f>F24/E24</f>
        <v>9.5164868361907851E-2</v>
      </c>
      <c r="H24" s="15"/>
    </row>
    <row r="25" spans="1:8" ht="15.75" x14ac:dyDescent="0.25">
      <c r="A25" s="142" t="s">
        <v>20</v>
      </c>
      <c r="B25" s="141"/>
      <c r="C25" s="14"/>
      <c r="D25" s="72">
        <v>1</v>
      </c>
      <c r="E25" s="105">
        <v>115128</v>
      </c>
      <c r="F25" s="105">
        <v>21719.5</v>
      </c>
      <c r="G25" s="122">
        <f>F25/E25</f>
        <v>0.18865523591133349</v>
      </c>
      <c r="H25" s="15"/>
    </row>
    <row r="26" spans="1:8" ht="15.75" x14ac:dyDescent="0.25">
      <c r="A26" s="142" t="s">
        <v>21</v>
      </c>
      <c r="B26" s="141"/>
      <c r="C26" s="14"/>
      <c r="D26" s="72"/>
      <c r="E26" s="105"/>
      <c r="F26" s="105"/>
      <c r="G26" s="122"/>
      <c r="H26" s="15"/>
    </row>
    <row r="27" spans="1:8" ht="15.75" x14ac:dyDescent="0.25">
      <c r="A27" s="143" t="s">
        <v>22</v>
      </c>
      <c r="B27" s="141"/>
      <c r="C27" s="14"/>
      <c r="D27" s="72"/>
      <c r="E27" s="105"/>
      <c r="F27" s="105"/>
      <c r="G27" s="122"/>
      <c r="H27" s="15"/>
    </row>
    <row r="28" spans="1:8" ht="15.75" x14ac:dyDescent="0.25">
      <c r="A28" s="143" t="s">
        <v>23</v>
      </c>
      <c r="B28" s="141"/>
      <c r="C28" s="14"/>
      <c r="D28" s="72"/>
      <c r="E28" s="105"/>
      <c r="F28" s="105"/>
      <c r="G28" s="122"/>
      <c r="H28" s="15"/>
    </row>
    <row r="29" spans="1:8" ht="15.75" x14ac:dyDescent="0.25">
      <c r="A29" s="143" t="s">
        <v>143</v>
      </c>
      <c r="B29" s="141"/>
      <c r="C29" s="14"/>
      <c r="D29" s="72"/>
      <c r="E29" s="105"/>
      <c r="F29" s="105"/>
      <c r="G29" s="122"/>
      <c r="H29" s="15"/>
    </row>
    <row r="30" spans="1:8" ht="15.75" x14ac:dyDescent="0.25">
      <c r="A30" s="143" t="s">
        <v>67</v>
      </c>
      <c r="B30" s="141"/>
      <c r="C30" s="14"/>
      <c r="D30" s="72"/>
      <c r="E30" s="105"/>
      <c r="F30" s="105"/>
      <c r="G30" s="122"/>
      <c r="H30" s="15"/>
    </row>
    <row r="31" spans="1:8" ht="15.75" x14ac:dyDescent="0.25">
      <c r="A31" s="143" t="s">
        <v>154</v>
      </c>
      <c r="B31" s="141"/>
      <c r="C31" s="14"/>
      <c r="D31" s="72"/>
      <c r="E31" s="105"/>
      <c r="F31" s="105"/>
      <c r="G31" s="122"/>
      <c r="H31" s="15"/>
    </row>
    <row r="32" spans="1:8" ht="15.75" x14ac:dyDescent="0.25">
      <c r="A32" s="143" t="s">
        <v>53</v>
      </c>
      <c r="B32" s="141"/>
      <c r="C32" s="14"/>
      <c r="D32" s="72"/>
      <c r="E32" s="105"/>
      <c r="F32" s="105"/>
      <c r="G32" s="122"/>
      <c r="H32" s="15"/>
    </row>
    <row r="33" spans="1:8" ht="15.75" x14ac:dyDescent="0.25">
      <c r="A33" s="143" t="s">
        <v>97</v>
      </c>
      <c r="B33" s="141"/>
      <c r="C33" s="14"/>
      <c r="D33" s="72"/>
      <c r="E33" s="105"/>
      <c r="F33" s="105"/>
      <c r="G33" s="122"/>
      <c r="H33" s="15"/>
    </row>
    <row r="34" spans="1:8" ht="15.75" x14ac:dyDescent="0.25">
      <c r="A34" s="143" t="s">
        <v>102</v>
      </c>
      <c r="B34" s="141"/>
      <c r="C34" s="14"/>
      <c r="D34" s="72"/>
      <c r="E34" s="105"/>
      <c r="F34" s="105"/>
      <c r="G34" s="122"/>
      <c r="H34" s="15"/>
    </row>
    <row r="35" spans="1:8" x14ac:dyDescent="0.2">
      <c r="A35" s="16" t="s">
        <v>28</v>
      </c>
      <c r="B35" s="13"/>
      <c r="C35" s="14"/>
      <c r="D35" s="73"/>
      <c r="E35" s="104"/>
      <c r="F35" s="105"/>
      <c r="G35" s="123"/>
      <c r="H35" s="15"/>
    </row>
    <row r="36" spans="1:8" x14ac:dyDescent="0.2">
      <c r="A36" s="16" t="s">
        <v>44</v>
      </c>
      <c r="B36" s="13"/>
      <c r="C36" s="14"/>
      <c r="D36" s="73"/>
      <c r="E36" s="104"/>
      <c r="F36" s="105"/>
      <c r="G36" s="123"/>
      <c r="H36" s="15"/>
    </row>
    <row r="37" spans="1:8" x14ac:dyDescent="0.2">
      <c r="A37" s="16" t="s">
        <v>30</v>
      </c>
      <c r="B37" s="13"/>
      <c r="C37" s="14"/>
      <c r="D37" s="73"/>
      <c r="E37" s="124"/>
      <c r="F37" s="125"/>
      <c r="G37" s="123"/>
      <c r="H37" s="15"/>
    </row>
    <row r="38" spans="1:8" x14ac:dyDescent="0.2">
      <c r="A38" s="17"/>
      <c r="B38" s="18"/>
      <c r="C38" s="14"/>
      <c r="D38" s="73"/>
      <c r="E38" s="115"/>
      <c r="F38" s="115"/>
      <c r="G38" s="123"/>
      <c r="H38" s="15"/>
    </row>
    <row r="39" spans="1:8" ht="15.75" x14ac:dyDescent="0.25">
      <c r="A39" s="19" t="s">
        <v>31</v>
      </c>
      <c r="B39" s="20"/>
      <c r="C39" s="21"/>
      <c r="D39" s="74">
        <f>SUM(D9:D38)</f>
        <v>24</v>
      </c>
      <c r="E39" s="116">
        <f>SUM(E9:E38)</f>
        <v>9584251</v>
      </c>
      <c r="F39" s="116">
        <f>SUM(F9:F38)</f>
        <v>743956</v>
      </c>
      <c r="G39" s="126">
        <f>F39/E39</f>
        <v>7.7622758418993826E-2</v>
      </c>
      <c r="H39" s="15"/>
    </row>
    <row r="40" spans="1:8" ht="15.75" x14ac:dyDescent="0.25">
      <c r="A40" s="22"/>
      <c r="B40" s="22"/>
      <c r="C40" s="22"/>
      <c r="D40" s="111"/>
      <c r="E40" s="112"/>
      <c r="F40" s="75"/>
      <c r="G40" s="75"/>
      <c r="H40" s="2"/>
    </row>
    <row r="41" spans="1:8" ht="18" x14ac:dyDescent="0.25">
      <c r="A41" s="23" t="s">
        <v>32</v>
      </c>
      <c r="B41" s="24"/>
      <c r="C41" s="24"/>
      <c r="D41" s="11"/>
      <c r="E41" s="113"/>
      <c r="F41" s="76"/>
      <c r="G41" s="76"/>
      <c r="H41" s="2"/>
    </row>
    <row r="42" spans="1:8" ht="15.75" x14ac:dyDescent="0.25">
      <c r="A42" s="26"/>
      <c r="B42" s="26"/>
      <c r="C42" s="26"/>
      <c r="D42" s="114"/>
      <c r="E42" s="11" t="s">
        <v>132</v>
      </c>
      <c r="F42" s="11" t="s">
        <v>132</v>
      </c>
      <c r="G42" s="11" t="s">
        <v>5</v>
      </c>
      <c r="H42" s="2"/>
    </row>
    <row r="43" spans="1:8" ht="15.75" x14ac:dyDescent="0.25">
      <c r="A43" s="26"/>
      <c r="B43" s="26"/>
      <c r="C43" s="26"/>
      <c r="D43" s="114" t="s">
        <v>6</v>
      </c>
      <c r="E43" s="77" t="s">
        <v>133</v>
      </c>
      <c r="F43" s="76" t="s">
        <v>8</v>
      </c>
      <c r="G43" s="76" t="s">
        <v>134</v>
      </c>
      <c r="H43" s="2"/>
    </row>
    <row r="44" spans="1:8" ht="15.75" x14ac:dyDescent="0.25">
      <c r="A44" s="27" t="s">
        <v>33</v>
      </c>
      <c r="B44" s="28"/>
      <c r="C44" s="14"/>
      <c r="D44" s="72">
        <v>2</v>
      </c>
      <c r="E44" s="105">
        <v>178312</v>
      </c>
      <c r="F44" s="105">
        <v>24749.96</v>
      </c>
      <c r="G44" s="122">
        <f>1-(+F44/E44)</f>
        <v>0.86119857328727178</v>
      </c>
      <c r="H44" s="15"/>
    </row>
    <row r="45" spans="1:8" ht="15.75" x14ac:dyDescent="0.25">
      <c r="A45" s="27" t="s">
        <v>34</v>
      </c>
      <c r="B45" s="28"/>
      <c r="C45" s="14"/>
      <c r="D45" s="72"/>
      <c r="E45" s="105"/>
      <c r="F45" s="105"/>
      <c r="G45" s="122"/>
      <c r="H45" s="15"/>
    </row>
    <row r="46" spans="1:8" ht="15.75" x14ac:dyDescent="0.25">
      <c r="A46" s="27" t="s">
        <v>35</v>
      </c>
      <c r="B46" s="28"/>
      <c r="C46" s="14"/>
      <c r="D46" s="72">
        <v>36</v>
      </c>
      <c r="E46" s="105">
        <v>1856821.9</v>
      </c>
      <c r="F46" s="105">
        <v>171456.18</v>
      </c>
      <c r="G46" s="122">
        <f>1-(+F46/E46)</f>
        <v>0.90766148331188901</v>
      </c>
      <c r="H46" s="15"/>
    </row>
    <row r="47" spans="1:8" ht="15.75" x14ac:dyDescent="0.25">
      <c r="A47" s="27" t="s">
        <v>36</v>
      </c>
      <c r="B47" s="28"/>
      <c r="C47" s="14"/>
      <c r="D47" s="72">
        <v>8</v>
      </c>
      <c r="E47" s="105">
        <v>1840701</v>
      </c>
      <c r="F47" s="105">
        <v>102030.13</v>
      </c>
      <c r="G47" s="122"/>
      <c r="H47" s="15"/>
    </row>
    <row r="48" spans="1:8" ht="15.75" x14ac:dyDescent="0.25">
      <c r="A48" s="27" t="s">
        <v>37</v>
      </c>
      <c r="B48" s="28"/>
      <c r="C48" s="14"/>
      <c r="D48" s="72">
        <v>32</v>
      </c>
      <c r="E48" s="105">
        <v>3911143</v>
      </c>
      <c r="F48" s="105">
        <v>287307.93</v>
      </c>
      <c r="G48" s="122">
        <f>1-(+F48/E48)</f>
        <v>0.92654118501931537</v>
      </c>
      <c r="H48" s="15"/>
    </row>
    <row r="49" spans="1:8" ht="15.75" x14ac:dyDescent="0.25">
      <c r="A49" s="27" t="s">
        <v>38</v>
      </c>
      <c r="B49" s="28"/>
      <c r="C49" s="14"/>
      <c r="D49" s="72"/>
      <c r="E49" s="105"/>
      <c r="F49" s="105"/>
      <c r="G49" s="122"/>
      <c r="H49" s="15"/>
    </row>
    <row r="50" spans="1:8" ht="15.75" x14ac:dyDescent="0.25">
      <c r="A50" s="27" t="s">
        <v>39</v>
      </c>
      <c r="B50" s="28"/>
      <c r="C50" s="14"/>
      <c r="D50" s="72">
        <v>11</v>
      </c>
      <c r="E50" s="105">
        <v>684320</v>
      </c>
      <c r="F50" s="105">
        <v>32264</v>
      </c>
      <c r="G50" s="122">
        <f>1-(+F50/E50)</f>
        <v>0.95285246668225387</v>
      </c>
      <c r="H50" s="15"/>
    </row>
    <row r="51" spans="1:8" ht="15.75" x14ac:dyDescent="0.25">
      <c r="A51" s="27" t="s">
        <v>40</v>
      </c>
      <c r="B51" s="28"/>
      <c r="C51" s="14"/>
      <c r="D51" s="72"/>
      <c r="E51" s="105"/>
      <c r="F51" s="105"/>
      <c r="G51" s="122"/>
      <c r="H51" s="15"/>
    </row>
    <row r="52" spans="1:8" ht="15.75" x14ac:dyDescent="0.25">
      <c r="A52" s="27" t="s">
        <v>41</v>
      </c>
      <c r="B52" s="28"/>
      <c r="C52" s="14"/>
      <c r="D52" s="72"/>
      <c r="E52" s="105"/>
      <c r="F52" s="105"/>
      <c r="G52" s="122"/>
      <c r="H52" s="15"/>
    </row>
    <row r="53" spans="1:8" ht="15.75" x14ac:dyDescent="0.25">
      <c r="A53" s="29" t="s">
        <v>60</v>
      </c>
      <c r="B53" s="30"/>
      <c r="C53" s="14"/>
      <c r="D53" s="72"/>
      <c r="E53" s="105"/>
      <c r="F53" s="105"/>
      <c r="G53" s="122"/>
      <c r="H53" s="15"/>
    </row>
    <row r="54" spans="1:8" ht="15.75" x14ac:dyDescent="0.25">
      <c r="A54" s="27" t="s">
        <v>61</v>
      </c>
      <c r="B54" s="30"/>
      <c r="C54" s="14"/>
      <c r="D54" s="72">
        <v>516</v>
      </c>
      <c r="E54" s="105">
        <v>38444727.909999996</v>
      </c>
      <c r="F54" s="105">
        <v>4587715.33</v>
      </c>
      <c r="G54" s="122">
        <f>1-(+F54/E54)</f>
        <v>0.88066724413448971</v>
      </c>
      <c r="H54" s="15"/>
    </row>
    <row r="55" spans="1:8" ht="15.75" x14ac:dyDescent="0.25">
      <c r="A55" s="27" t="s">
        <v>62</v>
      </c>
      <c r="B55" s="30"/>
      <c r="C55" s="14"/>
      <c r="D55" s="72"/>
      <c r="E55" s="105"/>
      <c r="F55" s="105"/>
      <c r="G55" s="122"/>
      <c r="H55" s="15"/>
    </row>
    <row r="56" spans="1:8" ht="15.75" x14ac:dyDescent="0.25">
      <c r="A56" s="71" t="s">
        <v>125</v>
      </c>
      <c r="B56" s="30"/>
      <c r="C56" s="14"/>
      <c r="D56" s="72">
        <v>309</v>
      </c>
      <c r="E56" s="105">
        <v>56442342.280000001</v>
      </c>
      <c r="F56" s="105">
        <v>5910899.7699999996</v>
      </c>
      <c r="G56" s="122">
        <f>1-(+F56/E56)</f>
        <v>0.89527543451905101</v>
      </c>
      <c r="H56" s="15"/>
    </row>
    <row r="57" spans="1:8" x14ac:dyDescent="0.2">
      <c r="A57" s="16" t="s">
        <v>42</v>
      </c>
      <c r="B57" s="30"/>
      <c r="C57" s="14"/>
      <c r="D57" s="73"/>
      <c r="E57" s="108"/>
      <c r="F57" s="105"/>
      <c r="G57" s="123"/>
      <c r="H57" s="15"/>
    </row>
    <row r="58" spans="1:8" x14ac:dyDescent="0.2">
      <c r="A58" s="16" t="s">
        <v>43</v>
      </c>
      <c r="B58" s="28"/>
      <c r="C58" s="14"/>
      <c r="D58" s="73"/>
      <c r="E58" s="108"/>
      <c r="F58" s="105"/>
      <c r="G58" s="123"/>
      <c r="H58" s="15"/>
    </row>
    <row r="59" spans="1:8" x14ac:dyDescent="0.2">
      <c r="A59" s="16" t="s">
        <v>44</v>
      </c>
      <c r="B59" s="28"/>
      <c r="C59" s="14"/>
      <c r="D59" s="73"/>
      <c r="E59" s="104"/>
      <c r="F59" s="105"/>
      <c r="G59" s="123"/>
      <c r="H59" s="15"/>
    </row>
    <row r="60" spans="1:8" x14ac:dyDescent="0.2">
      <c r="A60" s="16" t="s">
        <v>30</v>
      </c>
      <c r="B60" s="28"/>
      <c r="C60" s="14"/>
      <c r="D60" s="73"/>
      <c r="E60" s="104"/>
      <c r="F60" s="105"/>
      <c r="G60" s="123"/>
      <c r="H60" s="15"/>
    </row>
    <row r="61" spans="1:8" ht="15.75" x14ac:dyDescent="0.25">
      <c r="A61" s="32"/>
      <c r="B61" s="18"/>
      <c r="C61" s="14"/>
      <c r="D61" s="73"/>
      <c r="E61" s="115"/>
      <c r="F61" s="115"/>
      <c r="G61" s="123"/>
      <c r="H61" s="15"/>
    </row>
    <row r="62" spans="1:8" ht="15.75" x14ac:dyDescent="0.25">
      <c r="A62" s="20" t="s">
        <v>45</v>
      </c>
      <c r="B62" s="20"/>
      <c r="C62" s="21"/>
      <c r="D62" s="74">
        <f>SUM(D44:D58)</f>
        <v>914</v>
      </c>
      <c r="E62" s="116">
        <f>SUM(E44:E61)</f>
        <v>103358368.09</v>
      </c>
      <c r="F62" s="116">
        <f>SUM(F44:F61)</f>
        <v>11116423.300000001</v>
      </c>
      <c r="G62" s="126">
        <f>1-(+F62/E62)</f>
        <v>0.89244776687727601</v>
      </c>
      <c r="H62" s="2"/>
    </row>
    <row r="63" spans="1:8" x14ac:dyDescent="0.2">
      <c r="A63" s="33"/>
      <c r="B63" s="33"/>
      <c r="C63" s="33"/>
      <c r="D63" s="117"/>
      <c r="E63" s="118"/>
      <c r="F63" s="119"/>
      <c r="G63" s="119"/>
      <c r="H63" s="2"/>
    </row>
    <row r="64" spans="1:8" ht="18" x14ac:dyDescent="0.25">
      <c r="A64" s="34" t="s">
        <v>46</v>
      </c>
      <c r="B64" s="35"/>
      <c r="C64" s="35"/>
      <c r="D64" s="120"/>
      <c r="E64" s="120"/>
      <c r="F64" s="36">
        <f>F62+F39</f>
        <v>11860379.300000001</v>
      </c>
      <c r="G64" s="120"/>
      <c r="H64" s="2"/>
    </row>
    <row r="65" spans="1:8" ht="18" x14ac:dyDescent="0.25">
      <c r="A65" s="37"/>
      <c r="B65" s="38"/>
      <c r="C65" s="38"/>
      <c r="D65" s="35"/>
      <c r="E65" s="35"/>
      <c r="F65" s="36"/>
      <c r="G65" s="35"/>
      <c r="H65" s="2"/>
    </row>
    <row r="66" spans="1:8" ht="15.75" x14ac:dyDescent="0.25">
      <c r="A66" s="4" t="s">
        <v>47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 t="s">
        <v>48</v>
      </c>
      <c r="B67" s="39"/>
      <c r="C67" s="39"/>
      <c r="D67" s="39"/>
      <c r="E67" s="39"/>
      <c r="F67" s="40"/>
      <c r="G67" s="39"/>
      <c r="H67" s="2"/>
    </row>
    <row r="68" spans="1:8" ht="15.75" x14ac:dyDescent="0.25">
      <c r="A68" s="4" t="s">
        <v>49</v>
      </c>
      <c r="B68" s="39"/>
      <c r="C68" s="39"/>
      <c r="D68" s="39"/>
      <c r="E68" s="39"/>
      <c r="F68" s="40"/>
      <c r="G68" s="39"/>
      <c r="H68" s="2"/>
    </row>
    <row r="69" spans="1:8" ht="15.75" x14ac:dyDescent="0.25">
      <c r="A69" s="4"/>
      <c r="B69" s="39"/>
      <c r="C69" s="39"/>
      <c r="D69" s="39"/>
      <c r="E69" s="39"/>
      <c r="F69" s="40"/>
      <c r="G69" s="39"/>
      <c r="H69" s="2"/>
    </row>
    <row r="70" spans="1:8" ht="18" x14ac:dyDescent="0.25">
      <c r="A70" s="41" t="s">
        <v>50</v>
      </c>
      <c r="B70" s="38"/>
      <c r="C70" s="38"/>
      <c r="D70" s="38"/>
      <c r="E70" s="38"/>
      <c r="F70" s="36"/>
      <c r="G70" s="38"/>
      <c r="H70" s="2"/>
    </row>
    <row r="71" spans="1:8" ht="18" x14ac:dyDescent="0.25">
      <c r="A71" s="42"/>
      <c r="B71" s="38"/>
      <c r="C71" s="38"/>
      <c r="D71" s="38"/>
      <c r="E71" s="36"/>
      <c r="F71" s="2"/>
      <c r="G71" s="2"/>
      <c r="H71" s="2"/>
    </row>
    <row r="72" spans="1:8" ht="18" x14ac:dyDescent="0.25">
      <c r="A72" s="85"/>
      <c r="B72" s="86"/>
      <c r="C72" s="86"/>
      <c r="D72" s="86"/>
      <c r="E72" s="36"/>
      <c r="F72" s="2"/>
      <c r="G72" s="2"/>
      <c r="H72" s="2"/>
    </row>
    <row r="73" spans="1:8" ht="18" x14ac:dyDescent="0.25">
      <c r="A73" s="42"/>
      <c r="B73" s="38"/>
      <c r="C73" s="38"/>
      <c r="D73" s="38"/>
      <c r="E73" s="43"/>
      <c r="F73" s="2"/>
      <c r="G73" s="2"/>
      <c r="H73" s="2"/>
    </row>
    <row r="74" spans="1:8" ht="18" x14ac:dyDescent="0.25">
      <c r="A74" s="42"/>
      <c r="B74" s="38"/>
      <c r="C74" s="38"/>
      <c r="D74" s="38"/>
      <c r="E74" s="44"/>
      <c r="F74" s="2"/>
      <c r="G74" s="2"/>
      <c r="H74" s="2"/>
    </row>
    <row r="75" spans="1:8" ht="18" x14ac:dyDescent="0.25">
      <c r="A75" s="42"/>
      <c r="B75" s="38"/>
      <c r="C75" s="38"/>
      <c r="D75" s="38"/>
      <c r="E75" s="45"/>
      <c r="F75" s="2"/>
      <c r="G75" s="2"/>
      <c r="H75" s="2"/>
    </row>
    <row r="76" spans="1:8" ht="18" x14ac:dyDescent="0.25">
      <c r="A76" s="42"/>
      <c r="B76" s="38"/>
      <c r="C76" s="38"/>
      <c r="D76" s="38"/>
      <c r="E76" s="36"/>
      <c r="F76" s="2"/>
      <c r="G76" s="2"/>
      <c r="H76" s="2"/>
    </row>
    <row r="77" spans="1:8" ht="18" x14ac:dyDescent="0.25">
      <c r="A77" s="42"/>
      <c r="B77" s="38"/>
      <c r="C77" s="38"/>
      <c r="D77" s="38"/>
      <c r="E77" s="36"/>
      <c r="F77" s="2"/>
      <c r="G77" s="2"/>
      <c r="H77" s="2"/>
    </row>
    <row r="78" spans="1:8" ht="18" x14ac:dyDescent="0.25">
      <c r="A78" s="42"/>
      <c r="B78" s="38"/>
      <c r="C78" s="38"/>
      <c r="D78" s="38"/>
      <c r="E78" s="43"/>
      <c r="F78" s="2"/>
      <c r="G78" s="2"/>
      <c r="H78" s="2"/>
    </row>
    <row r="79" spans="1:8" ht="18" x14ac:dyDescent="0.25">
      <c r="A79" s="42"/>
      <c r="B79" s="38"/>
      <c r="C79" s="38"/>
      <c r="D79" s="38"/>
      <c r="E79" s="44"/>
      <c r="F79" s="2"/>
      <c r="G79" s="2"/>
      <c r="H79" s="2"/>
    </row>
    <row r="80" spans="1:8" ht="18" x14ac:dyDescent="0.25">
      <c r="A80" s="42"/>
      <c r="B80" s="38"/>
      <c r="C80" s="38"/>
      <c r="D80" s="38"/>
      <c r="E80" s="44"/>
      <c r="F80" s="2"/>
      <c r="G80" s="2"/>
      <c r="H80" s="2"/>
    </row>
    <row r="81" spans="1:8" ht="18" x14ac:dyDescent="0.25">
      <c r="A81" s="42"/>
      <c r="B81" s="38"/>
      <c r="C81" s="38"/>
      <c r="D81" s="38"/>
      <c r="E81" s="44"/>
      <c r="F81" s="2"/>
      <c r="G81" s="2"/>
      <c r="H81" s="2"/>
    </row>
    <row r="82" spans="1:8" ht="18" x14ac:dyDescent="0.25">
      <c r="A82" s="42"/>
      <c r="B82" s="38"/>
      <c r="C82" s="38"/>
      <c r="D82" s="38"/>
      <c r="E82" s="46"/>
      <c r="F82" s="2"/>
      <c r="G82" s="2"/>
      <c r="H82" s="2"/>
    </row>
    <row r="83" spans="1:8" ht="18" x14ac:dyDescent="0.25">
      <c r="A83" s="42"/>
      <c r="B83" s="38"/>
      <c r="C83" s="38"/>
      <c r="D83" s="38"/>
      <c r="E83" s="38"/>
      <c r="F83" s="2"/>
      <c r="G83" s="2"/>
      <c r="H83" s="2"/>
    </row>
    <row r="84" spans="1:8" ht="15.75" x14ac:dyDescent="0.25">
      <c r="A84" s="47"/>
      <c r="B84" s="2"/>
      <c r="C84" s="2"/>
      <c r="D84" s="2"/>
      <c r="E84" s="2"/>
      <c r="F84" s="2"/>
      <c r="G84" s="2"/>
      <c r="H84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3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8867187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AUGUST 2024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131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40" t="s">
        <v>10</v>
      </c>
      <c r="B9" s="141"/>
      <c r="C9" s="14"/>
      <c r="D9" s="72"/>
      <c r="E9" s="104"/>
      <c r="F9" s="105"/>
      <c r="G9" s="122"/>
      <c r="H9" s="15"/>
    </row>
    <row r="10" spans="1:8" ht="15.75" x14ac:dyDescent="0.25">
      <c r="A10" s="140" t="s">
        <v>11</v>
      </c>
      <c r="B10" s="141"/>
      <c r="C10" s="14"/>
      <c r="D10" s="72"/>
      <c r="E10" s="104"/>
      <c r="F10" s="105"/>
      <c r="G10" s="122"/>
      <c r="H10" s="15"/>
    </row>
    <row r="11" spans="1:8" ht="15.75" x14ac:dyDescent="0.25">
      <c r="A11" s="140" t="s">
        <v>100</v>
      </c>
      <c r="B11" s="141"/>
      <c r="C11" s="14"/>
      <c r="D11" s="72">
        <v>4</v>
      </c>
      <c r="E11" s="104">
        <v>1164110</v>
      </c>
      <c r="F11" s="105">
        <v>256807.5</v>
      </c>
      <c r="G11" s="122">
        <f t="shared" ref="G11:G23" si="0">F11/E11</f>
        <v>0.22060415252854113</v>
      </c>
      <c r="H11" s="15"/>
    </row>
    <row r="12" spans="1:8" ht="15.75" x14ac:dyDescent="0.25">
      <c r="A12" s="140" t="s">
        <v>63</v>
      </c>
      <c r="B12" s="141"/>
      <c r="C12" s="14"/>
      <c r="D12" s="72"/>
      <c r="E12" s="104"/>
      <c r="F12" s="105"/>
      <c r="G12" s="122"/>
      <c r="H12" s="15"/>
    </row>
    <row r="13" spans="1:8" ht="15.75" x14ac:dyDescent="0.25">
      <c r="A13" s="140" t="s">
        <v>64</v>
      </c>
      <c r="B13" s="141"/>
      <c r="C13" s="14"/>
      <c r="D13" s="72">
        <v>1</v>
      </c>
      <c r="E13" s="104">
        <v>62582</v>
      </c>
      <c r="F13" s="105">
        <v>20835.5</v>
      </c>
      <c r="G13" s="122">
        <f t="shared" si="0"/>
        <v>0.33293119427311368</v>
      </c>
      <c r="H13" s="15"/>
    </row>
    <row r="14" spans="1:8" ht="15.75" x14ac:dyDescent="0.25">
      <c r="A14" s="140" t="s">
        <v>128</v>
      </c>
      <c r="B14" s="141"/>
      <c r="C14" s="14"/>
      <c r="D14" s="72">
        <v>4</v>
      </c>
      <c r="E14" s="104">
        <v>1657173</v>
      </c>
      <c r="F14" s="105">
        <v>149511.5</v>
      </c>
      <c r="G14" s="122">
        <f t="shared" si="0"/>
        <v>9.0220815811022745E-2</v>
      </c>
      <c r="H14" s="15"/>
    </row>
    <row r="15" spans="1:8" ht="15.75" x14ac:dyDescent="0.25">
      <c r="A15" s="140" t="s">
        <v>25</v>
      </c>
      <c r="B15" s="141"/>
      <c r="C15" s="14"/>
      <c r="D15" s="72">
        <v>1</v>
      </c>
      <c r="E15" s="104">
        <v>55180</v>
      </c>
      <c r="F15" s="105">
        <v>17185</v>
      </c>
      <c r="G15" s="122">
        <f t="shared" si="0"/>
        <v>0.3114353026458862</v>
      </c>
      <c r="H15" s="15"/>
    </row>
    <row r="16" spans="1:8" ht="15.75" x14ac:dyDescent="0.25">
      <c r="A16" s="140" t="s">
        <v>110</v>
      </c>
      <c r="B16" s="141"/>
      <c r="C16" s="14"/>
      <c r="D16" s="72">
        <v>2</v>
      </c>
      <c r="E16" s="104">
        <v>325739</v>
      </c>
      <c r="F16" s="105">
        <v>128268.5</v>
      </c>
      <c r="G16" s="122">
        <f t="shared" si="0"/>
        <v>0.39377691955829669</v>
      </c>
      <c r="H16" s="15"/>
    </row>
    <row r="17" spans="1:8" ht="15.75" x14ac:dyDescent="0.25">
      <c r="A17" s="140" t="s">
        <v>130</v>
      </c>
      <c r="B17" s="141"/>
      <c r="C17" s="14"/>
      <c r="D17" s="72"/>
      <c r="E17" s="104"/>
      <c r="F17" s="105"/>
      <c r="G17" s="122"/>
      <c r="H17" s="15"/>
    </row>
    <row r="18" spans="1:8" ht="15.75" x14ac:dyDescent="0.25">
      <c r="A18" s="140" t="s">
        <v>14</v>
      </c>
      <c r="B18" s="141"/>
      <c r="C18" s="14"/>
      <c r="D18" s="72">
        <v>2</v>
      </c>
      <c r="E18" s="104">
        <v>270679</v>
      </c>
      <c r="F18" s="105">
        <v>34819</v>
      </c>
      <c r="G18" s="122">
        <f t="shared" si="0"/>
        <v>0.12863576413390029</v>
      </c>
      <c r="H18" s="15"/>
    </row>
    <row r="19" spans="1:8" ht="15.75" x14ac:dyDescent="0.25">
      <c r="A19" s="140" t="s">
        <v>15</v>
      </c>
      <c r="B19" s="141"/>
      <c r="C19" s="14"/>
      <c r="D19" s="72">
        <v>2</v>
      </c>
      <c r="E19" s="104">
        <v>1342431</v>
      </c>
      <c r="F19" s="105">
        <v>406548.5</v>
      </c>
      <c r="G19" s="122">
        <f t="shared" si="0"/>
        <v>0.30284498793606524</v>
      </c>
      <c r="H19" s="15"/>
    </row>
    <row r="20" spans="1:8" ht="15.75" x14ac:dyDescent="0.25">
      <c r="A20" s="140" t="s">
        <v>101</v>
      </c>
      <c r="B20" s="141"/>
      <c r="C20" s="14"/>
      <c r="D20" s="72"/>
      <c r="E20" s="104"/>
      <c r="F20" s="105"/>
      <c r="G20" s="122"/>
      <c r="H20" s="15"/>
    </row>
    <row r="21" spans="1:8" ht="15.75" x14ac:dyDescent="0.25">
      <c r="A21" s="140" t="s">
        <v>123</v>
      </c>
      <c r="B21" s="141"/>
      <c r="C21" s="14"/>
      <c r="D21" s="72">
        <v>2</v>
      </c>
      <c r="E21" s="104">
        <v>340728</v>
      </c>
      <c r="F21" s="105">
        <v>90021</v>
      </c>
      <c r="G21" s="122">
        <f t="shared" si="0"/>
        <v>0.26420194407269143</v>
      </c>
      <c r="H21" s="15"/>
    </row>
    <row r="22" spans="1:8" ht="15.75" x14ac:dyDescent="0.25">
      <c r="A22" s="140" t="s">
        <v>153</v>
      </c>
      <c r="B22" s="141"/>
      <c r="C22" s="14"/>
      <c r="D22" s="72">
        <v>10</v>
      </c>
      <c r="E22" s="104">
        <v>1900819</v>
      </c>
      <c r="F22" s="105">
        <v>440057</v>
      </c>
      <c r="G22" s="122">
        <f t="shared" si="0"/>
        <v>0.2315091547380366</v>
      </c>
      <c r="H22" s="15"/>
    </row>
    <row r="23" spans="1:8" ht="15.75" x14ac:dyDescent="0.25">
      <c r="A23" s="140" t="s">
        <v>116</v>
      </c>
      <c r="B23" s="141"/>
      <c r="C23" s="14"/>
      <c r="D23" s="72">
        <v>2</v>
      </c>
      <c r="E23" s="104">
        <v>26800</v>
      </c>
      <c r="F23" s="105">
        <v>22232.5</v>
      </c>
      <c r="G23" s="122">
        <f t="shared" si="0"/>
        <v>0.82957089552238805</v>
      </c>
      <c r="H23" s="15"/>
    </row>
    <row r="24" spans="1:8" ht="15.75" x14ac:dyDescent="0.25">
      <c r="A24" s="140" t="s">
        <v>148</v>
      </c>
      <c r="B24" s="141"/>
      <c r="C24" s="14"/>
      <c r="D24" s="72"/>
      <c r="E24" s="104"/>
      <c r="F24" s="105"/>
      <c r="G24" s="122"/>
      <c r="H24" s="15"/>
    </row>
    <row r="25" spans="1:8" ht="15.75" x14ac:dyDescent="0.25">
      <c r="A25" s="142" t="s">
        <v>20</v>
      </c>
      <c r="B25" s="141"/>
      <c r="C25" s="14"/>
      <c r="D25" s="72">
        <v>4</v>
      </c>
      <c r="E25" s="104">
        <v>853444</v>
      </c>
      <c r="F25" s="105">
        <v>227246</v>
      </c>
      <c r="G25" s="122">
        <f>F25/E25</f>
        <v>0.26626937444050225</v>
      </c>
      <c r="H25" s="15"/>
    </row>
    <row r="26" spans="1:8" ht="15.75" x14ac:dyDescent="0.25">
      <c r="A26" s="142" t="s">
        <v>21</v>
      </c>
      <c r="B26" s="141"/>
      <c r="C26" s="14"/>
      <c r="D26" s="72"/>
      <c r="E26" s="104"/>
      <c r="F26" s="105"/>
      <c r="G26" s="122"/>
      <c r="H26" s="15"/>
    </row>
    <row r="27" spans="1:8" ht="15.75" x14ac:dyDescent="0.25">
      <c r="A27" s="143" t="s">
        <v>22</v>
      </c>
      <c r="B27" s="141"/>
      <c r="C27" s="14"/>
      <c r="D27" s="72"/>
      <c r="E27" s="104"/>
      <c r="F27" s="105"/>
      <c r="G27" s="122"/>
      <c r="H27" s="15"/>
    </row>
    <row r="28" spans="1:8" ht="15.75" x14ac:dyDescent="0.25">
      <c r="A28" s="143" t="s">
        <v>23</v>
      </c>
      <c r="B28" s="141"/>
      <c r="C28" s="14"/>
      <c r="D28" s="72"/>
      <c r="E28" s="104"/>
      <c r="F28" s="105"/>
      <c r="G28" s="122"/>
      <c r="H28" s="15"/>
    </row>
    <row r="29" spans="1:8" ht="15.75" x14ac:dyDescent="0.25">
      <c r="A29" s="143" t="s">
        <v>143</v>
      </c>
      <c r="B29" s="141"/>
      <c r="C29" s="14"/>
      <c r="D29" s="72">
        <v>1</v>
      </c>
      <c r="E29" s="104">
        <v>35365</v>
      </c>
      <c r="F29" s="105">
        <v>6826</v>
      </c>
      <c r="G29" s="122">
        <f t="shared" ref="G29:G34" si="1">F29/E29</f>
        <v>0.19301569348225647</v>
      </c>
      <c r="H29" s="15"/>
    </row>
    <row r="30" spans="1:8" ht="15.75" x14ac:dyDescent="0.25">
      <c r="A30" s="143" t="s">
        <v>67</v>
      </c>
      <c r="B30" s="141"/>
      <c r="C30" s="14"/>
      <c r="D30" s="72">
        <v>1</v>
      </c>
      <c r="E30" s="104">
        <v>66060</v>
      </c>
      <c r="F30" s="105">
        <v>12289</v>
      </c>
      <c r="G30" s="122">
        <f t="shared" si="1"/>
        <v>0.18602785346654557</v>
      </c>
      <c r="H30" s="15"/>
    </row>
    <row r="31" spans="1:8" ht="15.75" x14ac:dyDescent="0.25">
      <c r="A31" s="143" t="s">
        <v>154</v>
      </c>
      <c r="B31" s="141"/>
      <c r="C31" s="14"/>
      <c r="D31" s="72">
        <v>2</v>
      </c>
      <c r="E31" s="104">
        <v>271975</v>
      </c>
      <c r="F31" s="105">
        <v>101324</v>
      </c>
      <c r="G31" s="122">
        <f t="shared" si="1"/>
        <v>0.37254894751355822</v>
      </c>
      <c r="H31" s="15"/>
    </row>
    <row r="32" spans="1:8" ht="15.75" x14ac:dyDescent="0.25">
      <c r="A32" s="143" t="s">
        <v>53</v>
      </c>
      <c r="B32" s="141"/>
      <c r="C32" s="14"/>
      <c r="D32" s="72">
        <v>1</v>
      </c>
      <c r="E32" s="104">
        <v>169550</v>
      </c>
      <c r="F32" s="105">
        <v>62965</v>
      </c>
      <c r="G32" s="122">
        <f t="shared" si="1"/>
        <v>0.37136537894426425</v>
      </c>
      <c r="H32" s="15"/>
    </row>
    <row r="33" spans="1:8" ht="15.75" x14ac:dyDescent="0.25">
      <c r="A33" s="143" t="s">
        <v>97</v>
      </c>
      <c r="B33" s="141"/>
      <c r="C33" s="14"/>
      <c r="D33" s="72"/>
      <c r="E33" s="104"/>
      <c r="F33" s="105"/>
      <c r="G33" s="122"/>
      <c r="H33" s="15"/>
    </row>
    <row r="34" spans="1:8" ht="15.75" x14ac:dyDescent="0.25">
      <c r="A34" s="143" t="s">
        <v>102</v>
      </c>
      <c r="B34" s="141"/>
      <c r="C34" s="14"/>
      <c r="D34" s="72">
        <v>3</v>
      </c>
      <c r="E34" s="104">
        <v>1844713</v>
      </c>
      <c r="F34" s="105">
        <v>55660</v>
      </c>
      <c r="G34" s="122">
        <f t="shared" si="1"/>
        <v>3.0172715213694488E-2</v>
      </c>
      <c r="H34" s="15"/>
    </row>
    <row r="35" spans="1:8" x14ac:dyDescent="0.2">
      <c r="A35" s="16" t="s">
        <v>28</v>
      </c>
      <c r="B35" s="13"/>
      <c r="C35" s="14"/>
      <c r="D35" s="73"/>
      <c r="E35" s="104"/>
      <c r="F35" s="105"/>
      <c r="G35" s="123"/>
      <c r="H35" s="15"/>
    </row>
    <row r="36" spans="1:8" x14ac:dyDescent="0.2">
      <c r="A36" s="16" t="s">
        <v>44</v>
      </c>
      <c r="B36" s="13"/>
      <c r="C36" s="14"/>
      <c r="D36" s="73"/>
      <c r="E36" s="104"/>
      <c r="F36" s="105"/>
      <c r="G36" s="123"/>
      <c r="H36" s="15"/>
    </row>
    <row r="37" spans="1:8" x14ac:dyDescent="0.2">
      <c r="A37" s="16" t="s">
        <v>30</v>
      </c>
      <c r="B37" s="13"/>
      <c r="C37" s="14"/>
      <c r="D37" s="73"/>
      <c r="E37" s="104"/>
      <c r="F37" s="105"/>
      <c r="G37" s="123"/>
      <c r="H37" s="15"/>
    </row>
    <row r="38" spans="1:8" x14ac:dyDescent="0.2">
      <c r="A38" s="17"/>
      <c r="B38" s="18"/>
      <c r="C38" s="14"/>
      <c r="D38" s="73"/>
      <c r="E38" s="115"/>
      <c r="F38" s="115"/>
      <c r="G38" s="123"/>
      <c r="H38" s="15"/>
    </row>
    <row r="39" spans="1:8" ht="15.75" x14ac:dyDescent="0.25">
      <c r="A39" s="19" t="s">
        <v>31</v>
      </c>
      <c r="B39" s="20"/>
      <c r="C39" s="21"/>
      <c r="D39" s="74">
        <f>SUM(D9:D38)</f>
        <v>42</v>
      </c>
      <c r="E39" s="116">
        <f>SUM(E9:E38)</f>
        <v>10387348</v>
      </c>
      <c r="F39" s="116">
        <f>SUM(F9:F38)</f>
        <v>2032596</v>
      </c>
      <c r="G39" s="126">
        <f>F39/E39</f>
        <v>0.19567997529301992</v>
      </c>
      <c r="H39" s="15"/>
    </row>
    <row r="40" spans="1:8" ht="15.75" x14ac:dyDescent="0.25">
      <c r="A40" s="22"/>
      <c r="B40" s="22"/>
      <c r="C40" s="22"/>
      <c r="D40" s="111"/>
      <c r="E40" s="112"/>
      <c r="F40" s="75"/>
      <c r="G40" s="75"/>
      <c r="H40" s="2"/>
    </row>
    <row r="41" spans="1:8" ht="18" x14ac:dyDescent="0.25">
      <c r="A41" s="23" t="s">
        <v>32</v>
      </c>
      <c r="B41" s="24"/>
      <c r="C41" s="24"/>
      <c r="D41" s="11"/>
      <c r="E41" s="113"/>
      <c r="F41" s="76"/>
      <c r="G41" s="76"/>
      <c r="H41" s="2"/>
    </row>
    <row r="42" spans="1:8" ht="15.75" x14ac:dyDescent="0.25">
      <c r="A42" s="26"/>
      <c r="B42" s="26"/>
      <c r="C42" s="26"/>
      <c r="D42" s="114"/>
      <c r="E42" s="11" t="s">
        <v>132</v>
      </c>
      <c r="F42" s="11" t="s">
        <v>132</v>
      </c>
      <c r="G42" s="11" t="s">
        <v>5</v>
      </c>
      <c r="H42" s="2"/>
    </row>
    <row r="43" spans="1:8" ht="15.75" x14ac:dyDescent="0.25">
      <c r="A43" s="26"/>
      <c r="B43" s="26"/>
      <c r="C43" s="26"/>
      <c r="D43" s="114" t="s">
        <v>6</v>
      </c>
      <c r="E43" s="77" t="s">
        <v>133</v>
      </c>
      <c r="F43" s="76" t="s">
        <v>8</v>
      </c>
      <c r="G43" s="76" t="s">
        <v>134</v>
      </c>
      <c r="H43" s="2"/>
    </row>
    <row r="44" spans="1:8" ht="15.75" x14ac:dyDescent="0.25">
      <c r="A44" s="27" t="s">
        <v>33</v>
      </c>
      <c r="B44" s="28"/>
      <c r="C44" s="14"/>
      <c r="D44" s="72">
        <v>105</v>
      </c>
      <c r="E44" s="105">
        <v>13635012.609999999</v>
      </c>
      <c r="F44" s="105">
        <v>726385.52</v>
      </c>
      <c r="G44" s="122">
        <f>1-(+F44/E44)</f>
        <v>0.9467264504422046</v>
      </c>
      <c r="H44" s="15"/>
    </row>
    <row r="45" spans="1:8" ht="15.75" x14ac:dyDescent="0.25">
      <c r="A45" s="27" t="s">
        <v>34</v>
      </c>
      <c r="B45" s="28"/>
      <c r="C45" s="14"/>
      <c r="D45" s="72">
        <v>21</v>
      </c>
      <c r="E45" s="105">
        <v>8745261.0999999996</v>
      </c>
      <c r="F45" s="105">
        <v>878143.19</v>
      </c>
      <c r="G45" s="122">
        <f t="shared" ref="G45:G53" si="2">1-(+F45/E45)</f>
        <v>0.89958639542506058</v>
      </c>
      <c r="H45" s="15"/>
    </row>
    <row r="46" spans="1:8" ht="15.75" x14ac:dyDescent="0.25">
      <c r="A46" s="27" t="s">
        <v>35</v>
      </c>
      <c r="B46" s="28"/>
      <c r="C46" s="14"/>
      <c r="D46" s="72">
        <v>85</v>
      </c>
      <c r="E46" s="105">
        <v>4737190</v>
      </c>
      <c r="F46" s="105">
        <v>303815.92</v>
      </c>
      <c r="G46" s="122">
        <f t="shared" si="2"/>
        <v>0.93586579385669566</v>
      </c>
      <c r="H46" s="15"/>
    </row>
    <row r="47" spans="1:8" ht="15.75" x14ac:dyDescent="0.25">
      <c r="A47" s="27" t="s">
        <v>36</v>
      </c>
      <c r="B47" s="28"/>
      <c r="C47" s="14"/>
      <c r="D47" s="72"/>
      <c r="E47" s="105"/>
      <c r="F47" s="105"/>
      <c r="G47" s="122"/>
      <c r="H47" s="15"/>
    </row>
    <row r="48" spans="1:8" ht="15.75" x14ac:dyDescent="0.25">
      <c r="A48" s="27" t="s">
        <v>37</v>
      </c>
      <c r="B48" s="28"/>
      <c r="C48" s="14"/>
      <c r="D48" s="72">
        <v>108</v>
      </c>
      <c r="E48" s="105">
        <v>17694740.25</v>
      </c>
      <c r="F48" s="105">
        <v>1039416.55</v>
      </c>
      <c r="G48" s="122">
        <f t="shared" si="2"/>
        <v>0.94125844542985027</v>
      </c>
      <c r="H48" s="15"/>
    </row>
    <row r="49" spans="1:8" ht="15.75" x14ac:dyDescent="0.25">
      <c r="A49" s="27" t="s">
        <v>38</v>
      </c>
      <c r="B49" s="28"/>
      <c r="C49" s="14"/>
      <c r="D49" s="72"/>
      <c r="E49" s="105"/>
      <c r="F49" s="105"/>
      <c r="G49" s="122"/>
      <c r="H49" s="15"/>
    </row>
    <row r="50" spans="1:8" ht="15.75" x14ac:dyDescent="0.25">
      <c r="A50" s="27" t="s">
        <v>39</v>
      </c>
      <c r="B50" s="28"/>
      <c r="C50" s="14"/>
      <c r="D50" s="72">
        <v>16</v>
      </c>
      <c r="E50" s="105">
        <v>1816160</v>
      </c>
      <c r="F50" s="105">
        <v>132735</v>
      </c>
      <c r="G50" s="122">
        <f t="shared" si="2"/>
        <v>0.92691447890053735</v>
      </c>
      <c r="H50" s="15"/>
    </row>
    <row r="51" spans="1:8" ht="15.75" x14ac:dyDescent="0.25">
      <c r="A51" s="27" t="s">
        <v>40</v>
      </c>
      <c r="B51" s="28"/>
      <c r="C51" s="14"/>
      <c r="D51" s="72">
        <v>3</v>
      </c>
      <c r="E51" s="105">
        <v>120470</v>
      </c>
      <c r="F51" s="105">
        <v>11980</v>
      </c>
      <c r="G51" s="122">
        <f t="shared" si="2"/>
        <v>0.90055615505935083</v>
      </c>
      <c r="H51" s="15"/>
    </row>
    <row r="52" spans="1:8" ht="15.75" x14ac:dyDescent="0.25">
      <c r="A52" s="27" t="s">
        <v>41</v>
      </c>
      <c r="B52" s="28"/>
      <c r="C52" s="14"/>
      <c r="D52" s="72">
        <v>5</v>
      </c>
      <c r="E52" s="105">
        <v>346600</v>
      </c>
      <c r="F52" s="105">
        <v>16350</v>
      </c>
      <c r="G52" s="122">
        <f t="shared" si="2"/>
        <v>0.95282746682054242</v>
      </c>
      <c r="H52" s="15"/>
    </row>
    <row r="53" spans="1:8" ht="15.75" x14ac:dyDescent="0.25">
      <c r="A53" s="29" t="s">
        <v>60</v>
      </c>
      <c r="B53" s="30"/>
      <c r="C53" s="14"/>
      <c r="D53" s="72">
        <v>2</v>
      </c>
      <c r="E53" s="105">
        <v>114200</v>
      </c>
      <c r="F53" s="105">
        <v>16400</v>
      </c>
      <c r="G53" s="122">
        <f t="shared" si="2"/>
        <v>0.85639229422066554</v>
      </c>
      <c r="H53" s="15"/>
    </row>
    <row r="54" spans="1:8" ht="15.75" x14ac:dyDescent="0.25">
      <c r="A54" s="27" t="s">
        <v>61</v>
      </c>
      <c r="B54" s="30"/>
      <c r="C54" s="14"/>
      <c r="D54" s="72">
        <v>1240</v>
      </c>
      <c r="E54" s="105">
        <v>110660625.45999999</v>
      </c>
      <c r="F54" s="105">
        <v>12529490.18</v>
      </c>
      <c r="G54" s="122">
        <f>1-(+F54/E54)</f>
        <v>0.88677553440605683</v>
      </c>
      <c r="H54" s="15"/>
    </row>
    <row r="55" spans="1:8" ht="15.75" x14ac:dyDescent="0.25">
      <c r="A55" s="27" t="s">
        <v>62</v>
      </c>
      <c r="B55" s="30"/>
      <c r="C55" s="14"/>
      <c r="D55" s="72">
        <v>15</v>
      </c>
      <c r="E55" s="105">
        <v>358799.85</v>
      </c>
      <c r="F55" s="105">
        <v>51475.519999999997</v>
      </c>
      <c r="G55" s="122">
        <f>1-(+F55/E55)</f>
        <v>0.85653416521773906</v>
      </c>
      <c r="H55" s="15"/>
    </row>
    <row r="56" spans="1:8" ht="15.75" x14ac:dyDescent="0.25">
      <c r="A56" s="71" t="s">
        <v>125</v>
      </c>
      <c r="B56" s="30"/>
      <c r="C56" s="14"/>
      <c r="D56" s="72"/>
      <c r="E56" s="105"/>
      <c r="F56" s="105"/>
      <c r="G56" s="122"/>
      <c r="H56" s="15"/>
    </row>
    <row r="57" spans="1:8" x14ac:dyDescent="0.2">
      <c r="A57" s="16" t="s">
        <v>42</v>
      </c>
      <c r="B57" s="30"/>
      <c r="C57" s="14"/>
      <c r="D57" s="73"/>
      <c r="E57" s="108"/>
      <c r="F57" s="105"/>
      <c r="G57" s="123"/>
      <c r="H57" s="15"/>
    </row>
    <row r="58" spans="1:8" x14ac:dyDescent="0.2">
      <c r="A58" s="16" t="s">
        <v>43</v>
      </c>
      <c r="B58" s="28"/>
      <c r="C58" s="14"/>
      <c r="D58" s="73"/>
      <c r="E58" s="108"/>
      <c r="F58" s="105"/>
      <c r="G58" s="123"/>
      <c r="H58" s="15"/>
    </row>
    <row r="59" spans="1:8" x14ac:dyDescent="0.2">
      <c r="A59" s="16" t="s">
        <v>44</v>
      </c>
      <c r="B59" s="28"/>
      <c r="C59" s="14"/>
      <c r="D59" s="73"/>
      <c r="E59" s="104"/>
      <c r="F59" s="105"/>
      <c r="G59" s="123"/>
      <c r="H59" s="15"/>
    </row>
    <row r="60" spans="1:8" x14ac:dyDescent="0.2">
      <c r="A60" s="16" t="s">
        <v>30</v>
      </c>
      <c r="B60" s="28"/>
      <c r="C60" s="14"/>
      <c r="D60" s="73"/>
      <c r="E60" s="104"/>
      <c r="F60" s="105"/>
      <c r="G60" s="123"/>
      <c r="H60" s="15"/>
    </row>
    <row r="61" spans="1:8" ht="15.75" x14ac:dyDescent="0.25">
      <c r="A61" s="32"/>
      <c r="B61" s="18"/>
      <c r="C61" s="14"/>
      <c r="D61" s="73"/>
      <c r="E61" s="80"/>
      <c r="F61" s="115"/>
      <c r="G61" s="123"/>
      <c r="H61" s="15"/>
    </row>
    <row r="62" spans="1:8" ht="15.75" x14ac:dyDescent="0.25">
      <c r="A62" s="20" t="s">
        <v>45</v>
      </c>
      <c r="B62" s="20"/>
      <c r="C62" s="21"/>
      <c r="D62" s="74">
        <f>SUM(D44:D58)</f>
        <v>1600</v>
      </c>
      <c r="E62" s="116">
        <f>SUM(E44:E61)</f>
        <v>158229059.26999998</v>
      </c>
      <c r="F62" s="116">
        <f>SUM(F44:F61)</f>
        <v>15706191.879999999</v>
      </c>
      <c r="G62" s="126">
        <f>1-(F62/E62)</f>
        <v>0.9007376271308094</v>
      </c>
      <c r="H62" s="15"/>
    </row>
    <row r="63" spans="1:8" x14ac:dyDescent="0.2">
      <c r="A63" s="33"/>
      <c r="B63" s="33"/>
      <c r="C63" s="49"/>
      <c r="D63" s="127"/>
      <c r="E63" s="118"/>
      <c r="F63" s="119"/>
      <c r="G63" s="119"/>
      <c r="H63" s="2"/>
    </row>
    <row r="64" spans="1:8" ht="18" x14ac:dyDescent="0.25">
      <c r="A64" s="34" t="s">
        <v>46</v>
      </c>
      <c r="B64" s="35"/>
      <c r="C64" s="38"/>
      <c r="D64" s="51"/>
      <c r="E64" s="120"/>
      <c r="F64" s="36">
        <f>F62+F39</f>
        <v>17738787.879999999</v>
      </c>
      <c r="G64" s="120"/>
      <c r="H64" s="2"/>
    </row>
    <row r="65" spans="1:8" ht="18" x14ac:dyDescent="0.25">
      <c r="A65" s="37"/>
      <c r="B65" s="38"/>
      <c r="C65" s="38"/>
      <c r="D65" s="83"/>
      <c r="E65" s="35"/>
      <c r="F65" s="36"/>
      <c r="G65" s="35"/>
      <c r="H65" s="2"/>
    </row>
    <row r="66" spans="1:8" ht="15.75" x14ac:dyDescent="0.25">
      <c r="A66" s="4" t="s">
        <v>47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 t="s">
        <v>48</v>
      </c>
      <c r="B67" s="39"/>
      <c r="C67" s="39"/>
      <c r="D67" s="39"/>
      <c r="E67" s="39"/>
      <c r="F67" s="40"/>
      <c r="G67" s="39"/>
      <c r="H67" s="2"/>
    </row>
    <row r="68" spans="1:8" ht="15.75" x14ac:dyDescent="0.25">
      <c r="A68" s="4" t="s">
        <v>49</v>
      </c>
      <c r="B68" s="39"/>
      <c r="C68" s="39"/>
      <c r="D68" s="39"/>
      <c r="E68" s="39"/>
      <c r="F68" s="40"/>
      <c r="G68" s="39"/>
      <c r="H68" s="2"/>
    </row>
    <row r="69" spans="1:8" ht="15.75" x14ac:dyDescent="0.25">
      <c r="A69" s="4"/>
      <c r="B69" s="39"/>
      <c r="C69" s="39"/>
      <c r="D69" s="39"/>
      <c r="E69" s="39"/>
      <c r="F69" s="40"/>
      <c r="G69" s="39"/>
      <c r="H69" s="2"/>
    </row>
    <row r="70" spans="1:8" ht="18" x14ac:dyDescent="0.25">
      <c r="A70" s="41" t="s">
        <v>50</v>
      </c>
      <c r="B70" s="38"/>
      <c r="C70" s="38"/>
      <c r="D70" s="38"/>
      <c r="E70" s="38"/>
      <c r="F70" s="36"/>
      <c r="G70" s="38"/>
      <c r="H70" s="2"/>
    </row>
    <row r="71" spans="1:8" ht="18" x14ac:dyDescent="0.25">
      <c r="A71" s="42"/>
      <c r="B71" s="38"/>
      <c r="C71" s="38"/>
      <c r="D71" s="38"/>
      <c r="E71" s="36"/>
      <c r="F71" s="2"/>
      <c r="G71" s="2"/>
      <c r="H71" s="2"/>
    </row>
    <row r="72" spans="1:8" ht="18" x14ac:dyDescent="0.25">
      <c r="A72" s="85"/>
      <c r="B72" s="86"/>
      <c r="C72" s="86"/>
      <c r="D72" s="86"/>
      <c r="E72" s="43"/>
      <c r="F72" s="2"/>
      <c r="G72" s="2"/>
      <c r="H72" s="2"/>
    </row>
    <row r="73" spans="1:8" ht="18" x14ac:dyDescent="0.25">
      <c r="A73" s="42"/>
      <c r="B73" s="38"/>
      <c r="C73" s="38"/>
      <c r="D73" s="38"/>
      <c r="E73" s="44"/>
      <c r="F73" s="2"/>
      <c r="G73" s="2"/>
      <c r="H73" s="2"/>
    </row>
    <row r="74" spans="1:8" ht="18" x14ac:dyDescent="0.25">
      <c r="A74" s="42"/>
      <c r="B74" s="38"/>
      <c r="C74" s="38"/>
      <c r="D74" s="38"/>
      <c r="E74" s="45"/>
      <c r="F74" s="2"/>
      <c r="G74" s="2"/>
      <c r="H74" s="2"/>
    </row>
    <row r="75" spans="1:8" ht="18" x14ac:dyDescent="0.25">
      <c r="A75" s="42"/>
      <c r="B75" s="38"/>
      <c r="C75" s="38"/>
      <c r="D75" s="38"/>
      <c r="E75" s="36"/>
      <c r="F75" s="2"/>
      <c r="G75" s="2"/>
      <c r="H75" s="2"/>
    </row>
    <row r="76" spans="1:8" ht="18" x14ac:dyDescent="0.25">
      <c r="A76" s="42"/>
      <c r="B76" s="38"/>
      <c r="C76" s="38"/>
      <c r="D76" s="38"/>
      <c r="E76" s="36"/>
      <c r="F76" s="2"/>
      <c r="G76" s="2"/>
      <c r="H76" s="2"/>
    </row>
    <row r="77" spans="1:8" ht="18" x14ac:dyDescent="0.25">
      <c r="A77" s="42"/>
      <c r="B77" s="38"/>
      <c r="C77" s="38"/>
      <c r="D77" s="38"/>
      <c r="E77" s="43"/>
      <c r="F77" s="2"/>
      <c r="G77" s="2"/>
      <c r="H77" s="2"/>
    </row>
    <row r="78" spans="1:8" ht="18" x14ac:dyDescent="0.25">
      <c r="A78" s="42"/>
      <c r="B78" s="38"/>
      <c r="C78" s="38"/>
      <c r="D78" s="38"/>
      <c r="E78" s="44"/>
      <c r="F78" s="2"/>
      <c r="G78" s="2"/>
      <c r="H78" s="2"/>
    </row>
    <row r="79" spans="1:8" ht="18" x14ac:dyDescent="0.25">
      <c r="A79" s="42"/>
      <c r="B79" s="38"/>
      <c r="C79" s="38"/>
      <c r="D79" s="38"/>
      <c r="E79" s="44"/>
      <c r="F79" s="2"/>
      <c r="G79" s="2"/>
      <c r="H79" s="2"/>
    </row>
    <row r="80" spans="1:8" ht="18" x14ac:dyDescent="0.25">
      <c r="A80" s="42"/>
      <c r="B80" s="38"/>
      <c r="C80" s="38"/>
      <c r="D80" s="38"/>
      <c r="E80" s="44"/>
      <c r="F80" s="2"/>
      <c r="G80" s="2"/>
      <c r="H80" s="2"/>
    </row>
    <row r="81" spans="1:8" ht="18" x14ac:dyDescent="0.25">
      <c r="A81" s="42"/>
      <c r="B81" s="38"/>
      <c r="C81" s="38"/>
      <c r="D81" s="38"/>
      <c r="E81" s="46"/>
      <c r="F81" s="2"/>
      <c r="G81" s="2"/>
      <c r="H81" s="2"/>
    </row>
    <row r="82" spans="1:8" ht="18" x14ac:dyDescent="0.25">
      <c r="A82" s="42"/>
      <c r="B82" s="38"/>
      <c r="C82" s="38"/>
      <c r="D82" s="38"/>
      <c r="E82" s="38"/>
      <c r="F82" s="2"/>
      <c r="G82" s="2"/>
      <c r="H82" s="2"/>
    </row>
    <row r="83" spans="1:8" ht="15.75" x14ac:dyDescent="0.25">
      <c r="A83" s="47"/>
      <c r="B83" s="2"/>
      <c r="C83" s="2"/>
      <c r="D83" s="2"/>
      <c r="E83" s="2"/>
      <c r="F83" s="2"/>
      <c r="G83" s="2"/>
      <c r="H83" s="2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zoomScale="87" workbookViewId="0">
      <selection activeCell="D9" sqref="D9"/>
    </sheetView>
  </sheetViews>
  <sheetFormatPr defaultRowHeight="23.25" x14ac:dyDescent="0.35"/>
  <cols>
    <col min="1" max="1" width="9.6640625" style="52" customWidth="1"/>
    <col min="2" max="2" width="15.6640625" style="52" customWidth="1"/>
    <col min="3" max="3" width="3.6640625" style="52" customWidth="1"/>
    <col min="4" max="4" width="7.6640625" style="52" customWidth="1"/>
    <col min="5" max="6" width="14.6640625" style="52" customWidth="1"/>
    <col min="7" max="7" width="11.6640625" style="52" customWidth="1"/>
    <col min="8" max="16384" width="8.88671875" style="52"/>
  </cols>
  <sheetData>
    <row r="1" spans="1:8" ht="23.25" customHeight="1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customHeight="1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customHeight="1" x14ac:dyDescent="0.35">
      <c r="A3" s="1" t="str">
        <f>ARG!$A$3</f>
        <v>MONTH ENDED:  AUGUST 2024</v>
      </c>
      <c r="B3" s="2"/>
      <c r="C3" s="2"/>
      <c r="D3" s="2"/>
      <c r="E3" s="2"/>
      <c r="F3" s="2"/>
      <c r="G3" s="2"/>
      <c r="H3" s="2"/>
    </row>
    <row r="4" spans="1:8" ht="15.75" customHeight="1" x14ac:dyDescent="0.35">
      <c r="A4" s="4"/>
      <c r="B4" s="4"/>
      <c r="C4" s="4"/>
      <c r="D4" s="4"/>
      <c r="E4" s="4"/>
      <c r="F4" s="5"/>
      <c r="G4" s="5"/>
      <c r="H4" s="2"/>
    </row>
    <row r="5" spans="1:8" ht="23.25" customHeight="1" x14ac:dyDescent="0.35">
      <c r="A5" s="2"/>
      <c r="B5" s="4"/>
      <c r="C5" s="4"/>
      <c r="D5" s="6" t="s">
        <v>68</v>
      </c>
      <c r="E5" s="7"/>
      <c r="F5" s="8"/>
      <c r="G5" s="5"/>
      <c r="H5" s="2"/>
    </row>
    <row r="6" spans="1:8" ht="15.75" customHeight="1" x14ac:dyDescent="0.35">
      <c r="A6" s="9" t="s">
        <v>3</v>
      </c>
      <c r="B6" s="4"/>
      <c r="C6" s="4"/>
      <c r="D6" s="4"/>
      <c r="E6" s="4"/>
      <c r="F6" s="5"/>
      <c r="G6" s="5"/>
      <c r="H6" s="2"/>
    </row>
    <row r="7" spans="1:8" ht="15.75" customHeight="1" x14ac:dyDescent="0.3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customHeight="1" x14ac:dyDescent="0.3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customHeight="1" x14ac:dyDescent="0.35">
      <c r="A9" s="78" t="s">
        <v>10</v>
      </c>
      <c r="B9" s="13"/>
      <c r="C9" s="14"/>
      <c r="D9" s="72"/>
      <c r="E9" s="105"/>
      <c r="F9" s="105"/>
      <c r="G9" s="122"/>
      <c r="H9" s="15"/>
    </row>
    <row r="10" spans="1:8" ht="15.75" customHeight="1" x14ac:dyDescent="0.35">
      <c r="A10" s="78" t="s">
        <v>11</v>
      </c>
      <c r="B10" s="13"/>
      <c r="C10" s="14"/>
      <c r="D10" s="72"/>
      <c r="E10" s="105"/>
      <c r="F10" s="105"/>
      <c r="G10" s="122"/>
      <c r="H10" s="15"/>
    </row>
    <row r="11" spans="1:8" ht="15.75" customHeight="1" x14ac:dyDescent="0.35">
      <c r="A11" s="78" t="s">
        <v>69</v>
      </c>
      <c r="B11" s="13"/>
      <c r="C11" s="14"/>
      <c r="D11" s="72"/>
      <c r="E11" s="105"/>
      <c r="F11" s="105"/>
      <c r="G11" s="122"/>
      <c r="H11" s="15"/>
    </row>
    <row r="12" spans="1:8" ht="15.75" customHeight="1" x14ac:dyDescent="0.35">
      <c r="A12" s="78" t="s">
        <v>12</v>
      </c>
      <c r="B12" s="13"/>
      <c r="C12" s="14"/>
      <c r="D12" s="72"/>
      <c r="E12" s="105"/>
      <c r="F12" s="105"/>
      <c r="G12" s="122"/>
      <c r="H12" s="15"/>
    </row>
    <row r="13" spans="1:8" ht="15.75" customHeight="1" x14ac:dyDescent="0.35">
      <c r="A13" s="78" t="s">
        <v>114</v>
      </c>
      <c r="B13" s="13"/>
      <c r="C13" s="14"/>
      <c r="D13" s="72"/>
      <c r="E13" s="105"/>
      <c r="F13" s="105"/>
      <c r="G13" s="122"/>
      <c r="H13" s="15"/>
    </row>
    <row r="14" spans="1:8" ht="15.75" customHeight="1" x14ac:dyDescent="0.35">
      <c r="A14" s="78" t="s">
        <v>96</v>
      </c>
      <c r="B14" s="13"/>
      <c r="C14" s="14"/>
      <c r="D14" s="72"/>
      <c r="E14" s="105"/>
      <c r="F14" s="105"/>
      <c r="G14" s="122"/>
      <c r="H14" s="15"/>
    </row>
    <row r="15" spans="1:8" ht="15.75" customHeight="1" x14ac:dyDescent="0.35">
      <c r="A15" s="78" t="s">
        <v>57</v>
      </c>
      <c r="B15" s="13"/>
      <c r="C15" s="14"/>
      <c r="D15" s="72"/>
      <c r="E15" s="105"/>
      <c r="F15" s="105"/>
      <c r="G15" s="122"/>
      <c r="H15" s="15"/>
    </row>
    <row r="16" spans="1:8" ht="15.75" customHeight="1" x14ac:dyDescent="0.35">
      <c r="A16" s="78" t="s">
        <v>70</v>
      </c>
      <c r="B16" s="13"/>
      <c r="C16" s="14"/>
      <c r="D16" s="72"/>
      <c r="E16" s="105"/>
      <c r="F16" s="105"/>
      <c r="G16" s="122"/>
      <c r="H16" s="15"/>
    </row>
    <row r="17" spans="1:8" ht="15.75" customHeight="1" x14ac:dyDescent="0.35">
      <c r="A17" s="78" t="s">
        <v>25</v>
      </c>
      <c r="B17" s="13"/>
      <c r="C17" s="14"/>
      <c r="D17" s="72"/>
      <c r="E17" s="105"/>
      <c r="F17" s="105"/>
      <c r="G17" s="122"/>
      <c r="H17" s="15"/>
    </row>
    <row r="18" spans="1:8" ht="15.75" customHeight="1" x14ac:dyDescent="0.35">
      <c r="A18" s="78" t="s">
        <v>14</v>
      </c>
      <c r="B18" s="13"/>
      <c r="C18" s="14"/>
      <c r="D18" s="72"/>
      <c r="E18" s="105"/>
      <c r="F18" s="105"/>
      <c r="G18" s="122"/>
      <c r="H18" s="15"/>
    </row>
    <row r="19" spans="1:8" ht="15.75" customHeight="1" x14ac:dyDescent="0.35">
      <c r="A19" s="78" t="s">
        <v>15</v>
      </c>
      <c r="B19" s="13"/>
      <c r="C19" s="14"/>
      <c r="D19" s="72"/>
      <c r="E19" s="105"/>
      <c r="F19" s="105"/>
      <c r="G19" s="122"/>
      <c r="H19" s="15"/>
    </row>
    <row r="20" spans="1:8" ht="15.75" customHeight="1" x14ac:dyDescent="0.35">
      <c r="A20" s="78" t="s">
        <v>16</v>
      </c>
      <c r="B20" s="13"/>
      <c r="C20" s="14"/>
      <c r="D20" s="72"/>
      <c r="E20" s="105"/>
      <c r="F20" s="105"/>
      <c r="G20" s="122"/>
      <c r="H20" s="15"/>
    </row>
    <row r="21" spans="1:8" ht="15.75" customHeight="1" x14ac:dyDescent="0.35">
      <c r="A21" s="78" t="s">
        <v>71</v>
      </c>
      <c r="B21" s="13"/>
      <c r="C21" s="14"/>
      <c r="D21" s="72"/>
      <c r="E21" s="105"/>
      <c r="F21" s="105"/>
      <c r="G21" s="122"/>
      <c r="H21" s="15"/>
    </row>
    <row r="22" spans="1:8" ht="15.75" customHeight="1" x14ac:dyDescent="0.35">
      <c r="A22" s="78" t="s">
        <v>126</v>
      </c>
      <c r="B22" s="13"/>
      <c r="C22" s="14"/>
      <c r="D22" s="72"/>
      <c r="E22" s="105"/>
      <c r="F22" s="105"/>
      <c r="G22" s="122"/>
      <c r="H22" s="15"/>
    </row>
    <row r="23" spans="1:8" ht="15.75" customHeight="1" x14ac:dyDescent="0.35">
      <c r="A23" s="78" t="s">
        <v>18</v>
      </c>
      <c r="B23" s="13"/>
      <c r="C23" s="14"/>
      <c r="D23" s="72"/>
      <c r="E23" s="105"/>
      <c r="F23" s="105"/>
      <c r="G23" s="122"/>
      <c r="H23" s="15"/>
    </row>
    <row r="24" spans="1:8" ht="15.75" customHeight="1" x14ac:dyDescent="0.35">
      <c r="A24" s="78" t="s">
        <v>19</v>
      </c>
      <c r="B24" s="13"/>
      <c r="C24" s="14"/>
      <c r="D24" s="72"/>
      <c r="E24" s="105"/>
      <c r="F24" s="105"/>
      <c r="G24" s="122"/>
      <c r="H24" s="15"/>
    </row>
    <row r="25" spans="1:8" ht="15.75" customHeight="1" x14ac:dyDescent="0.35">
      <c r="A25" s="79" t="s">
        <v>20</v>
      </c>
      <c r="B25" s="13"/>
      <c r="C25" s="14"/>
      <c r="D25" s="72"/>
      <c r="E25" s="105"/>
      <c r="F25" s="105"/>
      <c r="G25" s="122"/>
      <c r="H25" s="15"/>
    </row>
    <row r="26" spans="1:8" ht="15.75" customHeight="1" x14ac:dyDescent="0.35">
      <c r="A26" s="79" t="s">
        <v>21</v>
      </c>
      <c r="B26" s="13"/>
      <c r="C26" s="14"/>
      <c r="D26" s="72"/>
      <c r="E26" s="105"/>
      <c r="F26" s="105"/>
      <c r="G26" s="122"/>
      <c r="H26" s="15"/>
    </row>
    <row r="27" spans="1:8" ht="15.75" customHeight="1" x14ac:dyDescent="0.35">
      <c r="A27" s="69" t="s">
        <v>22</v>
      </c>
      <c r="B27" s="13"/>
      <c r="C27" s="14"/>
      <c r="D27" s="72"/>
      <c r="E27" s="105"/>
      <c r="F27" s="105"/>
      <c r="G27" s="122"/>
      <c r="H27" s="15"/>
    </row>
    <row r="28" spans="1:8" ht="15.75" customHeight="1" x14ac:dyDescent="0.35">
      <c r="A28" s="69" t="s">
        <v>23</v>
      </c>
      <c r="B28" s="13"/>
      <c r="C28" s="14"/>
      <c r="D28" s="72"/>
      <c r="E28" s="105"/>
      <c r="F28" s="105"/>
      <c r="G28" s="122"/>
      <c r="H28" s="15"/>
    </row>
    <row r="29" spans="1:8" ht="15.75" customHeight="1" x14ac:dyDescent="0.35">
      <c r="A29" s="69" t="s">
        <v>24</v>
      </c>
      <c r="B29" s="13"/>
      <c r="C29" s="14"/>
      <c r="D29" s="72"/>
      <c r="E29" s="105"/>
      <c r="F29" s="105"/>
      <c r="G29" s="122"/>
      <c r="H29" s="15"/>
    </row>
    <row r="30" spans="1:8" ht="15.75" customHeight="1" x14ac:dyDescent="0.35">
      <c r="A30" s="69" t="s">
        <v>111</v>
      </c>
      <c r="B30" s="13"/>
      <c r="C30" s="14"/>
      <c r="D30" s="72"/>
      <c r="E30" s="105"/>
      <c r="F30" s="105"/>
      <c r="G30" s="122"/>
      <c r="H30" s="15"/>
    </row>
    <row r="31" spans="1:8" ht="15.75" customHeight="1" x14ac:dyDescent="0.35">
      <c r="A31" s="69" t="s">
        <v>27</v>
      </c>
      <c r="B31" s="13"/>
      <c r="C31" s="14"/>
      <c r="D31" s="72"/>
      <c r="E31" s="105"/>
      <c r="F31" s="105"/>
      <c r="G31" s="122"/>
      <c r="H31" s="15"/>
    </row>
    <row r="32" spans="1:8" ht="15.75" customHeight="1" x14ac:dyDescent="0.35">
      <c r="A32" s="69" t="s">
        <v>53</v>
      </c>
      <c r="B32" s="13"/>
      <c r="C32" s="14"/>
      <c r="D32" s="72"/>
      <c r="E32" s="105"/>
      <c r="F32" s="105"/>
      <c r="G32" s="122"/>
      <c r="H32" s="15"/>
    </row>
    <row r="33" spans="1:8" ht="15.75" customHeight="1" x14ac:dyDescent="0.35">
      <c r="A33" s="69" t="s">
        <v>117</v>
      </c>
      <c r="B33" s="13"/>
      <c r="C33" s="14"/>
      <c r="D33" s="72"/>
      <c r="E33" s="105"/>
      <c r="F33" s="105"/>
      <c r="G33" s="122"/>
      <c r="H33" s="15"/>
    </row>
    <row r="34" spans="1:8" ht="15.75" customHeight="1" x14ac:dyDescent="0.35">
      <c r="A34" s="69" t="s">
        <v>129</v>
      </c>
      <c r="B34" s="13"/>
      <c r="C34" s="14"/>
      <c r="D34" s="72"/>
      <c r="E34" s="105"/>
      <c r="F34" s="105"/>
      <c r="G34" s="122"/>
      <c r="H34" s="15"/>
    </row>
    <row r="35" spans="1:8" ht="15.75" customHeight="1" x14ac:dyDescent="0.35">
      <c r="A35" s="16" t="s">
        <v>28</v>
      </c>
      <c r="B35" s="13"/>
      <c r="C35" s="14"/>
      <c r="D35" s="73"/>
      <c r="E35" s="104"/>
      <c r="F35" s="105"/>
      <c r="G35" s="123"/>
      <c r="H35" s="15"/>
    </row>
    <row r="36" spans="1:8" ht="15.75" customHeight="1" x14ac:dyDescent="0.35">
      <c r="A36" s="16" t="s">
        <v>44</v>
      </c>
      <c r="B36" s="13"/>
      <c r="C36" s="14"/>
      <c r="D36" s="73"/>
      <c r="E36" s="104"/>
      <c r="F36" s="105"/>
      <c r="G36" s="123"/>
      <c r="H36" s="15"/>
    </row>
    <row r="37" spans="1:8" ht="15.75" customHeight="1" x14ac:dyDescent="0.35">
      <c r="A37" s="16" t="s">
        <v>30</v>
      </c>
      <c r="B37" s="13"/>
      <c r="C37" s="14"/>
      <c r="D37" s="73"/>
      <c r="E37" s="124"/>
      <c r="F37" s="125"/>
      <c r="G37" s="123"/>
      <c r="H37" s="15"/>
    </row>
    <row r="38" spans="1:8" ht="15.75" customHeight="1" x14ac:dyDescent="0.35">
      <c r="A38" s="17"/>
      <c r="B38" s="18"/>
      <c r="C38" s="14"/>
      <c r="D38" s="73"/>
      <c r="E38" s="115"/>
      <c r="F38" s="115"/>
      <c r="G38" s="123"/>
      <c r="H38" s="15"/>
    </row>
    <row r="39" spans="1:8" ht="15.75" customHeight="1" x14ac:dyDescent="0.35">
      <c r="A39" s="19" t="s">
        <v>31</v>
      </c>
      <c r="B39" s="20"/>
      <c r="C39" s="21"/>
      <c r="D39" s="74">
        <f>SUM(D9:D38)</f>
        <v>0</v>
      </c>
      <c r="E39" s="116">
        <f>SUM(E9:E38)</f>
        <v>0</v>
      </c>
      <c r="F39" s="116">
        <f>SUM(F9:F38)</f>
        <v>0</v>
      </c>
      <c r="G39" s="126">
        <v>0</v>
      </c>
      <c r="H39" s="15"/>
    </row>
    <row r="40" spans="1:8" ht="15.75" customHeight="1" x14ac:dyDescent="0.35">
      <c r="A40" s="22"/>
      <c r="B40" s="22"/>
      <c r="C40" s="22"/>
      <c r="D40" s="111"/>
      <c r="E40" s="112"/>
      <c r="F40" s="75"/>
      <c r="G40" s="75"/>
      <c r="H40" s="2"/>
    </row>
    <row r="41" spans="1:8" ht="15.75" customHeight="1" x14ac:dyDescent="0.35">
      <c r="A41" s="23" t="s">
        <v>32</v>
      </c>
      <c r="B41" s="24"/>
      <c r="C41" s="24"/>
      <c r="D41" s="11"/>
      <c r="E41" s="113"/>
      <c r="F41" s="76"/>
      <c r="G41" s="76"/>
      <c r="H41" s="2"/>
    </row>
    <row r="42" spans="1:8" ht="15.75" customHeight="1" x14ac:dyDescent="0.35">
      <c r="A42" s="26"/>
      <c r="B42" s="26"/>
      <c r="C42" s="26"/>
      <c r="D42" s="114"/>
      <c r="E42" s="11" t="s">
        <v>132</v>
      </c>
      <c r="F42" s="11" t="s">
        <v>132</v>
      </c>
      <c r="G42" s="11" t="s">
        <v>5</v>
      </c>
      <c r="H42" s="2"/>
    </row>
    <row r="43" spans="1:8" ht="15.75" customHeight="1" x14ac:dyDescent="0.35">
      <c r="A43" s="26"/>
      <c r="B43" s="26"/>
      <c r="C43" s="26"/>
      <c r="D43" s="114" t="s">
        <v>6</v>
      </c>
      <c r="E43" s="77" t="s">
        <v>133</v>
      </c>
      <c r="F43" s="76" t="s">
        <v>8</v>
      </c>
      <c r="G43" s="76" t="s">
        <v>134</v>
      </c>
      <c r="H43" s="2"/>
    </row>
    <row r="44" spans="1:8" ht="15.75" customHeight="1" x14ac:dyDescent="0.35">
      <c r="A44" s="27" t="s">
        <v>33</v>
      </c>
      <c r="B44" s="28"/>
      <c r="C44" s="14"/>
      <c r="D44" s="72">
        <v>9</v>
      </c>
      <c r="E44" s="105">
        <v>175724.15</v>
      </c>
      <c r="F44" s="105">
        <v>18248.45</v>
      </c>
      <c r="G44" s="122">
        <f>1-(+F44/E44)</f>
        <v>0.89615286231289204</v>
      </c>
      <c r="H44" s="15"/>
    </row>
    <row r="45" spans="1:8" ht="15.75" customHeight="1" x14ac:dyDescent="0.35">
      <c r="A45" s="27" t="s">
        <v>34</v>
      </c>
      <c r="B45" s="28"/>
      <c r="C45" s="14"/>
      <c r="D45" s="72"/>
      <c r="E45" s="105"/>
      <c r="F45" s="105"/>
      <c r="G45" s="122"/>
      <c r="H45" s="15"/>
    </row>
    <row r="46" spans="1:8" ht="15.75" customHeight="1" x14ac:dyDescent="0.35">
      <c r="A46" s="27" t="s">
        <v>35</v>
      </c>
      <c r="B46" s="28"/>
      <c r="C46" s="14"/>
      <c r="D46" s="72">
        <v>16</v>
      </c>
      <c r="E46" s="105">
        <v>153501</v>
      </c>
      <c r="F46" s="105">
        <v>11818</v>
      </c>
      <c r="G46" s="122">
        <f>1-(+F46/E46)</f>
        <v>0.92301027354870646</v>
      </c>
      <c r="H46" s="15"/>
    </row>
    <row r="47" spans="1:8" ht="15.75" customHeight="1" x14ac:dyDescent="0.35">
      <c r="A47" s="27" t="s">
        <v>36</v>
      </c>
      <c r="B47" s="28"/>
      <c r="C47" s="14"/>
      <c r="D47" s="72">
        <v>22</v>
      </c>
      <c r="E47" s="105">
        <v>2194546.5</v>
      </c>
      <c r="F47" s="105">
        <v>131121.57</v>
      </c>
      <c r="G47" s="122">
        <f>1-(+F47/E47)</f>
        <v>0.94025117717943096</v>
      </c>
      <c r="H47" s="15"/>
    </row>
    <row r="48" spans="1:8" ht="15.75" customHeight="1" x14ac:dyDescent="0.35">
      <c r="A48" s="27" t="s">
        <v>37</v>
      </c>
      <c r="B48" s="28"/>
      <c r="C48" s="14"/>
      <c r="D48" s="72">
        <v>12</v>
      </c>
      <c r="E48" s="105">
        <v>435161.59</v>
      </c>
      <c r="F48" s="105">
        <v>65379.03</v>
      </c>
      <c r="G48" s="122">
        <f>1-(+F48/E48)</f>
        <v>0.84975918945419793</v>
      </c>
      <c r="H48" s="15"/>
    </row>
    <row r="49" spans="1:8" ht="15.75" customHeight="1" x14ac:dyDescent="0.35">
      <c r="A49" s="27" t="s">
        <v>38</v>
      </c>
      <c r="B49" s="28"/>
      <c r="C49" s="14"/>
      <c r="D49" s="72"/>
      <c r="E49" s="105"/>
      <c r="F49" s="105"/>
      <c r="G49" s="122"/>
      <c r="H49" s="15"/>
    </row>
    <row r="50" spans="1:8" ht="15.75" customHeight="1" x14ac:dyDescent="0.35">
      <c r="A50" s="27" t="s">
        <v>39</v>
      </c>
      <c r="B50" s="28"/>
      <c r="C50" s="14"/>
      <c r="D50" s="72">
        <v>6</v>
      </c>
      <c r="E50" s="105">
        <v>258880</v>
      </c>
      <c r="F50" s="105">
        <v>49755</v>
      </c>
      <c r="G50" s="122">
        <f>1-(+F50/E50)</f>
        <v>0.80780670580964153</v>
      </c>
      <c r="H50" s="15"/>
    </row>
    <row r="51" spans="1:8" ht="15.75" customHeight="1" x14ac:dyDescent="0.35">
      <c r="A51" s="27" t="s">
        <v>40</v>
      </c>
      <c r="B51" s="28"/>
      <c r="C51" s="14"/>
      <c r="D51" s="72"/>
      <c r="E51" s="105"/>
      <c r="F51" s="105"/>
      <c r="G51" s="122"/>
      <c r="H51" s="15"/>
    </row>
    <row r="52" spans="1:8" ht="15.75" customHeight="1" x14ac:dyDescent="0.35">
      <c r="A52" s="27" t="s">
        <v>41</v>
      </c>
      <c r="B52" s="28"/>
      <c r="C52" s="14"/>
      <c r="D52" s="72"/>
      <c r="E52" s="105"/>
      <c r="F52" s="105"/>
      <c r="G52" s="122"/>
      <c r="H52" s="15"/>
    </row>
    <row r="53" spans="1:8" ht="15.75" customHeight="1" x14ac:dyDescent="0.35">
      <c r="A53" s="27" t="s">
        <v>61</v>
      </c>
      <c r="B53" s="30"/>
      <c r="C53" s="14"/>
      <c r="D53" s="72">
        <v>323</v>
      </c>
      <c r="E53" s="105">
        <v>21302762.710000001</v>
      </c>
      <c r="F53" s="105">
        <v>2442191.5299999998</v>
      </c>
      <c r="G53" s="122">
        <f>1-(+F53/E53)</f>
        <v>0.88535799026416517</v>
      </c>
      <c r="H53" s="15"/>
    </row>
    <row r="54" spans="1:8" ht="15.75" customHeight="1" x14ac:dyDescent="0.35">
      <c r="A54" s="27" t="s">
        <v>62</v>
      </c>
      <c r="B54" s="30"/>
      <c r="C54" s="14"/>
      <c r="D54" s="72"/>
      <c r="E54" s="105"/>
      <c r="F54" s="105"/>
      <c r="G54" s="122"/>
      <c r="H54" s="15"/>
    </row>
    <row r="55" spans="1:8" ht="15.75" customHeight="1" x14ac:dyDescent="0.35">
      <c r="A55" s="31" t="s">
        <v>42</v>
      </c>
      <c r="B55" s="30"/>
      <c r="C55" s="14"/>
      <c r="D55" s="73"/>
      <c r="E55" s="108"/>
      <c r="F55" s="105"/>
      <c r="G55" s="123"/>
      <c r="H55" s="15"/>
    </row>
    <row r="56" spans="1:8" ht="15.75" customHeight="1" x14ac:dyDescent="0.35">
      <c r="A56" s="16" t="s">
        <v>43</v>
      </c>
      <c r="B56" s="28"/>
      <c r="C56" s="14"/>
      <c r="D56" s="73"/>
      <c r="E56" s="108"/>
      <c r="F56" s="105"/>
      <c r="G56" s="123"/>
      <c r="H56" s="15"/>
    </row>
    <row r="57" spans="1:8" ht="15.75" customHeight="1" x14ac:dyDescent="0.35">
      <c r="A57" s="16" t="s">
        <v>29</v>
      </c>
      <c r="B57" s="28"/>
      <c r="C57" s="14"/>
      <c r="D57" s="73"/>
      <c r="E57" s="104"/>
      <c r="F57" s="105"/>
      <c r="G57" s="123"/>
      <c r="H57" s="15"/>
    </row>
    <row r="58" spans="1:8" ht="15.75" customHeight="1" x14ac:dyDescent="0.35">
      <c r="A58" s="16" t="s">
        <v>30</v>
      </c>
      <c r="B58" s="28"/>
      <c r="C58" s="14"/>
      <c r="D58" s="73"/>
      <c r="E58" s="104"/>
      <c r="F58" s="105"/>
      <c r="G58" s="123"/>
      <c r="H58" s="15"/>
    </row>
    <row r="59" spans="1:8" ht="15.75" customHeight="1" x14ac:dyDescent="0.35">
      <c r="A59" s="32"/>
      <c r="B59" s="18"/>
      <c r="C59" s="14"/>
      <c r="D59" s="73"/>
      <c r="E59" s="115"/>
      <c r="F59" s="115"/>
      <c r="G59" s="123"/>
      <c r="H59" s="15"/>
    </row>
    <row r="60" spans="1:8" ht="15.75" customHeight="1" x14ac:dyDescent="0.35">
      <c r="A60" s="20" t="s">
        <v>45</v>
      </c>
      <c r="B60" s="20"/>
      <c r="C60" s="21"/>
      <c r="D60" s="74">
        <f>SUM(D44:D56)</f>
        <v>388</v>
      </c>
      <c r="E60" s="116">
        <f>SUM(E44:E59)</f>
        <v>24520575.949999999</v>
      </c>
      <c r="F60" s="116">
        <f>SUM(F44:F59)</f>
        <v>2718513.58</v>
      </c>
      <c r="G60" s="126">
        <f>1-(F60/E60)</f>
        <v>0.88913337168167128</v>
      </c>
      <c r="H60" s="15"/>
    </row>
    <row r="61" spans="1:8" ht="15.75" customHeight="1" x14ac:dyDescent="0.35">
      <c r="A61" s="33"/>
      <c r="B61" s="33"/>
      <c r="C61" s="33"/>
      <c r="D61" s="127"/>
      <c r="E61" s="118"/>
      <c r="F61" s="119"/>
      <c r="G61" s="119"/>
      <c r="H61" s="2"/>
    </row>
    <row r="62" spans="1:8" ht="15.75" customHeight="1" x14ac:dyDescent="0.35">
      <c r="A62" s="34" t="s">
        <v>46</v>
      </c>
      <c r="B62" s="35"/>
      <c r="C62" s="35"/>
      <c r="D62" s="51"/>
      <c r="E62" s="120"/>
      <c r="F62" s="36">
        <f>F60+F39</f>
        <v>2718513.58</v>
      </c>
      <c r="G62" s="120"/>
      <c r="H62" s="2"/>
    </row>
    <row r="63" spans="1:8" ht="15.75" customHeight="1" x14ac:dyDescent="0.35">
      <c r="A63" s="37"/>
      <c r="B63" s="38"/>
      <c r="C63" s="38"/>
      <c r="D63" s="51"/>
      <c r="E63" s="38"/>
      <c r="F63" s="36"/>
      <c r="G63" s="38"/>
      <c r="H63" s="2"/>
    </row>
    <row r="64" spans="1:8" ht="15.75" customHeight="1" x14ac:dyDescent="0.35">
      <c r="A64" s="4" t="s">
        <v>47</v>
      </c>
      <c r="B64" s="39"/>
      <c r="C64" s="39"/>
      <c r="D64" s="39"/>
      <c r="E64" s="39"/>
      <c r="F64" s="40"/>
      <c r="G64" s="39"/>
      <c r="H64" s="2"/>
    </row>
    <row r="65" spans="1:8" ht="15.75" customHeight="1" x14ac:dyDescent="0.35">
      <c r="A65" s="4" t="s">
        <v>48</v>
      </c>
      <c r="B65" s="39"/>
      <c r="C65" s="39"/>
      <c r="D65" s="39"/>
      <c r="E65" s="39"/>
      <c r="F65" s="40"/>
      <c r="G65" s="39"/>
      <c r="H65" s="2"/>
    </row>
    <row r="66" spans="1:8" ht="15.75" customHeight="1" x14ac:dyDescent="0.35">
      <c r="A66" s="4" t="s">
        <v>49</v>
      </c>
      <c r="B66" s="39"/>
      <c r="C66" s="39"/>
      <c r="D66" s="39"/>
      <c r="E66" s="39"/>
      <c r="F66" s="40"/>
      <c r="G66" s="39"/>
      <c r="H66" s="2"/>
    </row>
    <row r="67" spans="1:8" ht="15.75" customHeight="1" x14ac:dyDescent="0.35">
      <c r="A67" s="4"/>
      <c r="B67" s="39"/>
      <c r="C67" s="39"/>
      <c r="D67" s="39"/>
      <c r="E67" s="39"/>
      <c r="F67" s="40"/>
      <c r="G67" s="39"/>
      <c r="H67" s="2"/>
    </row>
    <row r="68" spans="1:8" ht="15.75" customHeight="1" x14ac:dyDescent="0.35">
      <c r="A68" s="41" t="s">
        <v>50</v>
      </c>
      <c r="B68" s="38"/>
      <c r="C68" s="38"/>
      <c r="D68" s="38"/>
      <c r="E68" s="38"/>
      <c r="F68" s="36"/>
      <c r="G68" s="38"/>
      <c r="H68" s="2"/>
    </row>
  </sheetData>
  <phoneticPr fontId="17" type="noConversion"/>
  <printOptions horizontalCentered="1"/>
  <pageMargins left="0.25" right="0.25" top="0.25" bottom="0.25" header="0.5" footer="0.5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2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8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AUGUST 2024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72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78" t="s">
        <v>146</v>
      </c>
      <c r="B9" s="13"/>
      <c r="C9" s="14"/>
      <c r="D9" s="72"/>
      <c r="E9" s="105"/>
      <c r="F9" s="105"/>
      <c r="G9" s="106"/>
      <c r="H9" s="15"/>
    </row>
    <row r="10" spans="1:8" ht="15.75" x14ac:dyDescent="0.25">
      <c r="A10" s="78" t="s">
        <v>11</v>
      </c>
      <c r="B10" s="13"/>
      <c r="C10" s="14"/>
      <c r="D10" s="72">
        <v>3</v>
      </c>
      <c r="E10" s="105">
        <v>1021963</v>
      </c>
      <c r="F10" s="105">
        <v>-20297.5</v>
      </c>
      <c r="G10" s="106">
        <f>F10/E10</f>
        <v>-1.986128656321217E-2</v>
      </c>
      <c r="H10" s="15"/>
    </row>
    <row r="11" spans="1:8" ht="15.75" x14ac:dyDescent="0.25">
      <c r="A11" s="78" t="s">
        <v>73</v>
      </c>
      <c r="B11" s="13"/>
      <c r="C11" s="14"/>
      <c r="D11" s="72">
        <v>1</v>
      </c>
      <c r="E11" s="105">
        <v>139637</v>
      </c>
      <c r="F11" s="105">
        <v>78126</v>
      </c>
      <c r="G11" s="106">
        <f>F11/E11</f>
        <v>0.5594935439747345</v>
      </c>
      <c r="H11" s="15"/>
    </row>
    <row r="12" spans="1:8" ht="15.75" x14ac:dyDescent="0.25">
      <c r="A12" s="78" t="s">
        <v>25</v>
      </c>
      <c r="B12" s="13"/>
      <c r="C12" s="14"/>
      <c r="D12" s="72">
        <v>1</v>
      </c>
      <c r="E12" s="105">
        <v>79165</v>
      </c>
      <c r="F12" s="105">
        <v>35490</v>
      </c>
      <c r="G12" s="106">
        <f>F12/E12</f>
        <v>0.44830417482473317</v>
      </c>
      <c r="H12" s="15"/>
    </row>
    <row r="13" spans="1:8" ht="15.75" x14ac:dyDescent="0.25">
      <c r="A13" s="78" t="s">
        <v>74</v>
      </c>
      <c r="B13" s="13"/>
      <c r="C13" s="14"/>
      <c r="D13" s="72">
        <v>18</v>
      </c>
      <c r="E13" s="105">
        <v>4156742</v>
      </c>
      <c r="F13" s="105">
        <v>876373.5</v>
      </c>
      <c r="G13" s="106">
        <f>F13/E13</f>
        <v>0.21083182453950713</v>
      </c>
      <c r="H13" s="15"/>
    </row>
    <row r="14" spans="1:8" ht="15.75" x14ac:dyDescent="0.25">
      <c r="A14" s="78" t="s">
        <v>120</v>
      </c>
      <c r="B14" s="13"/>
      <c r="C14" s="14"/>
      <c r="D14" s="72"/>
      <c r="E14" s="105"/>
      <c r="F14" s="105"/>
      <c r="G14" s="106"/>
      <c r="H14" s="15"/>
    </row>
    <row r="15" spans="1:8" ht="15.75" x14ac:dyDescent="0.25">
      <c r="A15" s="78" t="s">
        <v>112</v>
      </c>
      <c r="B15" s="13"/>
      <c r="C15" s="14"/>
      <c r="D15" s="72"/>
      <c r="E15" s="105"/>
      <c r="F15" s="105"/>
      <c r="G15" s="106"/>
      <c r="H15" s="15"/>
    </row>
    <row r="16" spans="1:8" ht="15.75" x14ac:dyDescent="0.25">
      <c r="A16" s="78" t="s">
        <v>121</v>
      </c>
      <c r="B16" s="13"/>
      <c r="C16" s="14"/>
      <c r="D16" s="72"/>
      <c r="E16" s="105"/>
      <c r="F16" s="105"/>
      <c r="G16" s="106"/>
      <c r="H16" s="15"/>
    </row>
    <row r="17" spans="1:8" ht="15.75" x14ac:dyDescent="0.25">
      <c r="A17" s="78" t="s">
        <v>147</v>
      </c>
      <c r="B17" s="13"/>
      <c r="C17" s="14"/>
      <c r="D17" s="72"/>
      <c r="E17" s="105"/>
      <c r="F17" s="105"/>
      <c r="G17" s="106"/>
      <c r="H17" s="15"/>
    </row>
    <row r="18" spans="1:8" ht="15.75" x14ac:dyDescent="0.25">
      <c r="A18" s="78" t="s">
        <v>14</v>
      </c>
      <c r="B18" s="13"/>
      <c r="C18" s="14"/>
      <c r="D18" s="72">
        <v>1</v>
      </c>
      <c r="E18" s="105">
        <v>275868</v>
      </c>
      <c r="F18" s="105">
        <v>42221</v>
      </c>
      <c r="G18" s="106">
        <f>F18/E18</f>
        <v>0.15304783447155887</v>
      </c>
      <c r="H18" s="15"/>
    </row>
    <row r="19" spans="1:8" ht="15.75" x14ac:dyDescent="0.25">
      <c r="A19" s="78" t="s">
        <v>15</v>
      </c>
      <c r="B19" s="13"/>
      <c r="C19" s="14"/>
      <c r="D19" s="72">
        <v>3</v>
      </c>
      <c r="E19" s="105">
        <v>3597917</v>
      </c>
      <c r="F19" s="105">
        <v>1389396</v>
      </c>
      <c r="G19" s="106">
        <f>F19/E19</f>
        <v>0.38616677371934927</v>
      </c>
      <c r="H19" s="15"/>
    </row>
    <row r="20" spans="1:8" ht="15.75" x14ac:dyDescent="0.25">
      <c r="A20" s="69" t="s">
        <v>16</v>
      </c>
      <c r="B20" s="13"/>
      <c r="C20" s="14"/>
      <c r="D20" s="72"/>
      <c r="E20" s="105"/>
      <c r="F20" s="105"/>
      <c r="G20" s="106"/>
      <c r="H20" s="15"/>
    </row>
    <row r="21" spans="1:8" ht="15.75" x14ac:dyDescent="0.25">
      <c r="A21" s="78" t="s">
        <v>75</v>
      </c>
      <c r="B21" s="13"/>
      <c r="C21" s="14"/>
      <c r="D21" s="72">
        <v>3</v>
      </c>
      <c r="E21" s="105">
        <v>3209838</v>
      </c>
      <c r="F21" s="105">
        <v>713878.5</v>
      </c>
      <c r="G21" s="106">
        <f>F21/E21</f>
        <v>0.22240328016554106</v>
      </c>
      <c r="H21" s="15"/>
    </row>
    <row r="22" spans="1:8" ht="15.75" x14ac:dyDescent="0.25">
      <c r="A22" s="78" t="s">
        <v>97</v>
      </c>
      <c r="B22" s="13"/>
      <c r="C22" s="14"/>
      <c r="D22" s="72"/>
      <c r="E22" s="105"/>
      <c r="F22" s="105"/>
      <c r="G22" s="106"/>
      <c r="H22" s="15"/>
    </row>
    <row r="23" spans="1:8" ht="15.75" x14ac:dyDescent="0.25">
      <c r="A23" s="78" t="s">
        <v>149</v>
      </c>
      <c r="B23" s="13"/>
      <c r="C23" s="14"/>
      <c r="D23" s="72"/>
      <c r="E23" s="105"/>
      <c r="F23" s="105"/>
      <c r="G23" s="106"/>
      <c r="H23" s="15"/>
    </row>
    <row r="24" spans="1:8" ht="15.75" x14ac:dyDescent="0.25">
      <c r="A24" s="78" t="s">
        <v>143</v>
      </c>
      <c r="B24" s="13"/>
      <c r="C24" s="14"/>
      <c r="D24" s="72">
        <v>1</v>
      </c>
      <c r="E24" s="105">
        <v>432069</v>
      </c>
      <c r="F24" s="105">
        <v>25329.67</v>
      </c>
      <c r="G24" s="106">
        <f>F24/E24</f>
        <v>5.8624131793764418E-2</v>
      </c>
      <c r="H24" s="15"/>
    </row>
    <row r="25" spans="1:8" ht="15.75" x14ac:dyDescent="0.25">
      <c r="A25" s="79" t="s">
        <v>20</v>
      </c>
      <c r="B25" s="13"/>
      <c r="C25" s="14"/>
      <c r="D25" s="72">
        <v>4</v>
      </c>
      <c r="E25" s="105">
        <v>1783721</v>
      </c>
      <c r="F25" s="105">
        <v>415799</v>
      </c>
      <c r="G25" s="106">
        <f>F25/E25</f>
        <v>0.2331076440766241</v>
      </c>
      <c r="H25" s="15"/>
    </row>
    <row r="26" spans="1:8" ht="15.75" x14ac:dyDescent="0.25">
      <c r="A26" s="79" t="s">
        <v>21</v>
      </c>
      <c r="B26" s="13"/>
      <c r="C26" s="14"/>
      <c r="D26" s="72">
        <v>23</v>
      </c>
      <c r="E26" s="105">
        <v>141765</v>
      </c>
      <c r="F26" s="105">
        <v>141765</v>
      </c>
      <c r="G26" s="106">
        <f>F26/E26</f>
        <v>1</v>
      </c>
      <c r="H26" s="15"/>
    </row>
    <row r="27" spans="1:8" ht="15.75" x14ac:dyDescent="0.25">
      <c r="A27" s="69" t="s">
        <v>22</v>
      </c>
      <c r="B27" s="13"/>
      <c r="C27" s="14"/>
      <c r="D27" s="72"/>
      <c r="E27" s="105"/>
      <c r="F27" s="105"/>
      <c r="G27" s="106"/>
      <c r="H27" s="15"/>
    </row>
    <row r="28" spans="1:8" ht="15.75" x14ac:dyDescent="0.25">
      <c r="A28" s="69" t="s">
        <v>23</v>
      </c>
      <c r="B28" s="13"/>
      <c r="C28" s="14"/>
      <c r="D28" s="72"/>
      <c r="E28" s="105">
        <v>81350</v>
      </c>
      <c r="F28" s="105">
        <v>28350</v>
      </c>
      <c r="G28" s="106">
        <f>F28/E28</f>
        <v>0.3484941610325753</v>
      </c>
      <c r="H28" s="15"/>
    </row>
    <row r="29" spans="1:8" ht="15.75" x14ac:dyDescent="0.25">
      <c r="A29" s="69" t="s">
        <v>151</v>
      </c>
      <c r="B29" s="13"/>
      <c r="C29" s="14"/>
      <c r="D29" s="72">
        <v>1</v>
      </c>
      <c r="E29" s="105">
        <v>1385222</v>
      </c>
      <c r="F29" s="105">
        <v>357151</v>
      </c>
      <c r="G29" s="106">
        <f>F29/E29</f>
        <v>0.25782943095041805</v>
      </c>
      <c r="H29" s="15"/>
    </row>
    <row r="30" spans="1:8" ht="15.75" x14ac:dyDescent="0.25">
      <c r="A30" s="69" t="s">
        <v>115</v>
      </c>
      <c r="B30" s="13"/>
      <c r="C30" s="14"/>
      <c r="D30" s="72"/>
      <c r="E30" s="105"/>
      <c r="F30" s="105"/>
      <c r="G30" s="106"/>
      <c r="H30" s="15"/>
    </row>
    <row r="31" spans="1:8" ht="15.75" x14ac:dyDescent="0.25">
      <c r="A31" s="69" t="s">
        <v>19</v>
      </c>
      <c r="B31" s="13"/>
      <c r="C31" s="14"/>
      <c r="D31" s="72"/>
      <c r="E31" s="105"/>
      <c r="F31" s="105"/>
      <c r="G31" s="106"/>
      <c r="H31" s="15"/>
    </row>
    <row r="32" spans="1:8" ht="15.75" x14ac:dyDescent="0.25">
      <c r="A32" s="69" t="s">
        <v>142</v>
      </c>
      <c r="B32" s="13"/>
      <c r="C32" s="14"/>
      <c r="D32" s="72">
        <v>2</v>
      </c>
      <c r="E32" s="105">
        <v>410486</v>
      </c>
      <c r="F32" s="105">
        <v>119612</v>
      </c>
      <c r="G32" s="106">
        <f>F32/E32</f>
        <v>0.29139118021077454</v>
      </c>
      <c r="H32" s="15"/>
    </row>
    <row r="33" spans="1:8" ht="15.75" x14ac:dyDescent="0.25">
      <c r="A33" s="69" t="s">
        <v>152</v>
      </c>
      <c r="B33" s="13"/>
      <c r="C33" s="14"/>
      <c r="D33" s="72">
        <v>2</v>
      </c>
      <c r="E33" s="105">
        <v>780748</v>
      </c>
      <c r="F33" s="105">
        <v>297557</v>
      </c>
      <c r="G33" s="106">
        <f>F33/E33</f>
        <v>0.38111785108639407</v>
      </c>
      <c r="H33" s="15"/>
    </row>
    <row r="34" spans="1:8" ht="15.75" x14ac:dyDescent="0.25">
      <c r="A34" s="69" t="s">
        <v>76</v>
      </c>
      <c r="B34" s="13"/>
      <c r="C34" s="14"/>
      <c r="D34" s="72">
        <v>3</v>
      </c>
      <c r="E34" s="105">
        <v>2537211</v>
      </c>
      <c r="F34" s="105">
        <v>359272</v>
      </c>
      <c r="G34" s="106">
        <f>F34/E34</f>
        <v>0.14160115181591126</v>
      </c>
      <c r="H34" s="15"/>
    </row>
    <row r="35" spans="1:8" x14ac:dyDescent="0.2">
      <c r="A35" s="16" t="s">
        <v>28</v>
      </c>
      <c r="B35" s="13"/>
      <c r="C35" s="14"/>
      <c r="D35" s="73"/>
      <c r="E35" s="104">
        <v>490890</v>
      </c>
      <c r="F35" s="105">
        <v>91330</v>
      </c>
      <c r="G35" s="107"/>
      <c r="H35" s="15"/>
    </row>
    <row r="36" spans="1:8" x14ac:dyDescent="0.2">
      <c r="A36" s="16" t="s">
        <v>44</v>
      </c>
      <c r="B36" s="13"/>
      <c r="C36" s="14"/>
      <c r="D36" s="73"/>
      <c r="E36" s="104"/>
      <c r="F36" s="105"/>
      <c r="G36" s="107"/>
      <c r="H36" s="15"/>
    </row>
    <row r="37" spans="1:8" x14ac:dyDescent="0.2">
      <c r="A37" s="16" t="s">
        <v>30</v>
      </c>
      <c r="B37" s="13"/>
      <c r="C37" s="14"/>
      <c r="D37" s="73"/>
      <c r="E37" s="104"/>
      <c r="F37" s="105"/>
      <c r="G37" s="107"/>
      <c r="H37" s="15"/>
    </row>
    <row r="38" spans="1:8" x14ac:dyDescent="0.2">
      <c r="A38" s="17"/>
      <c r="B38" s="18"/>
      <c r="C38" s="14"/>
      <c r="D38" s="73"/>
      <c r="E38" s="108"/>
      <c r="F38" s="108"/>
      <c r="G38" s="107"/>
      <c r="H38" s="15"/>
    </row>
    <row r="39" spans="1:8" ht="15.75" x14ac:dyDescent="0.25">
      <c r="A39" s="19" t="s">
        <v>31</v>
      </c>
      <c r="B39" s="20"/>
      <c r="C39" s="21"/>
      <c r="D39" s="103">
        <f>SUM(D9:D38)</f>
        <v>66</v>
      </c>
      <c r="E39" s="109">
        <f>SUM(E9:E38)</f>
        <v>20524592</v>
      </c>
      <c r="F39" s="109">
        <f>SUM(F9:F38)</f>
        <v>4951353.17</v>
      </c>
      <c r="G39" s="110">
        <f>F39/E39</f>
        <v>0.24124002903443828</v>
      </c>
      <c r="H39" s="15"/>
    </row>
    <row r="40" spans="1:8" ht="15.75" x14ac:dyDescent="0.25">
      <c r="A40" s="22"/>
      <c r="B40" s="22"/>
      <c r="C40" s="22"/>
      <c r="D40" s="111"/>
      <c r="E40" s="112"/>
      <c r="F40" s="75"/>
      <c r="G40" s="75"/>
      <c r="H40" s="2"/>
    </row>
    <row r="41" spans="1:8" ht="18" x14ac:dyDescent="0.25">
      <c r="A41" s="23" t="s">
        <v>32</v>
      </c>
      <c r="B41" s="24"/>
      <c r="C41" s="24"/>
      <c r="D41" s="11"/>
      <c r="E41" s="113"/>
      <c r="F41" s="76"/>
      <c r="G41" s="76"/>
      <c r="H41" s="2"/>
    </row>
    <row r="42" spans="1:8" ht="15.75" x14ac:dyDescent="0.25">
      <c r="A42" s="26"/>
      <c r="B42" s="26"/>
      <c r="C42" s="26"/>
      <c r="D42" s="114"/>
      <c r="E42" s="11" t="s">
        <v>132</v>
      </c>
      <c r="F42" s="11" t="s">
        <v>132</v>
      </c>
      <c r="G42" s="11" t="s">
        <v>5</v>
      </c>
      <c r="H42" s="2"/>
    </row>
    <row r="43" spans="1:8" ht="15.75" x14ac:dyDescent="0.25">
      <c r="A43" s="26"/>
      <c r="B43" s="26"/>
      <c r="C43" s="26"/>
      <c r="D43" s="114" t="s">
        <v>6</v>
      </c>
      <c r="E43" s="77" t="s">
        <v>133</v>
      </c>
      <c r="F43" s="76" t="s">
        <v>8</v>
      </c>
      <c r="G43" s="81" t="s">
        <v>134</v>
      </c>
      <c r="H43" s="2"/>
    </row>
    <row r="44" spans="1:8" ht="15.75" x14ac:dyDescent="0.25">
      <c r="A44" s="27" t="s">
        <v>33</v>
      </c>
      <c r="B44" s="28"/>
      <c r="C44" s="14"/>
      <c r="D44" s="72">
        <v>96</v>
      </c>
      <c r="E44" s="105">
        <v>18803787.41</v>
      </c>
      <c r="F44" s="105">
        <v>1014702.35</v>
      </c>
      <c r="G44" s="106">
        <f>1-(+F44/E44)</f>
        <v>0.94603734195269762</v>
      </c>
      <c r="H44" s="15"/>
    </row>
    <row r="45" spans="1:8" ht="15.75" x14ac:dyDescent="0.25">
      <c r="A45" s="27" t="s">
        <v>34</v>
      </c>
      <c r="B45" s="28"/>
      <c r="C45" s="14"/>
      <c r="D45" s="72">
        <v>12</v>
      </c>
      <c r="E45" s="105">
        <v>8514104.5399999991</v>
      </c>
      <c r="F45" s="105">
        <v>924402.24</v>
      </c>
      <c r="G45" s="106">
        <f>1-(+F45/E45)</f>
        <v>0.89142695680361006</v>
      </c>
      <c r="H45" s="15"/>
    </row>
    <row r="46" spans="1:8" ht="15.75" x14ac:dyDescent="0.25">
      <c r="A46" s="27" t="s">
        <v>35</v>
      </c>
      <c r="B46" s="28"/>
      <c r="C46" s="14"/>
      <c r="D46" s="72">
        <v>252</v>
      </c>
      <c r="E46" s="105">
        <v>17023672</v>
      </c>
      <c r="F46" s="105">
        <v>787206.71</v>
      </c>
      <c r="G46" s="106">
        <f>1-(+F46/E46)</f>
        <v>0.95375811340820005</v>
      </c>
      <c r="H46" s="15"/>
    </row>
    <row r="47" spans="1:8" ht="15.75" x14ac:dyDescent="0.25">
      <c r="A47" s="27" t="s">
        <v>36</v>
      </c>
      <c r="B47" s="28"/>
      <c r="C47" s="14"/>
      <c r="D47" s="72">
        <v>17</v>
      </c>
      <c r="E47" s="105">
        <v>1547467</v>
      </c>
      <c r="F47" s="105">
        <v>159638.19</v>
      </c>
      <c r="G47" s="106">
        <f>1-(+F47/E47)</f>
        <v>0.89683903437036139</v>
      </c>
      <c r="H47" s="15"/>
    </row>
    <row r="48" spans="1:8" ht="15.75" x14ac:dyDescent="0.25">
      <c r="A48" s="27" t="s">
        <v>37</v>
      </c>
      <c r="B48" s="28"/>
      <c r="C48" s="14"/>
      <c r="D48" s="72">
        <v>102</v>
      </c>
      <c r="E48" s="105">
        <v>18307809</v>
      </c>
      <c r="F48" s="105">
        <v>1308326.49</v>
      </c>
      <c r="G48" s="106">
        <f>1-(+F48/E48)</f>
        <v>0.92853724386134906</v>
      </c>
      <c r="H48" s="15"/>
    </row>
    <row r="49" spans="1:8" ht="15.75" x14ac:dyDescent="0.25">
      <c r="A49" s="27" t="s">
        <v>38</v>
      </c>
      <c r="B49" s="28"/>
      <c r="C49" s="14"/>
      <c r="D49" s="72"/>
      <c r="E49" s="105"/>
      <c r="F49" s="105"/>
      <c r="G49" s="106"/>
      <c r="H49" s="15"/>
    </row>
    <row r="50" spans="1:8" ht="15.75" x14ac:dyDescent="0.25">
      <c r="A50" s="27" t="s">
        <v>39</v>
      </c>
      <c r="B50" s="28"/>
      <c r="C50" s="14"/>
      <c r="D50" s="72">
        <v>46</v>
      </c>
      <c r="E50" s="105">
        <v>13623598.5</v>
      </c>
      <c r="F50" s="105">
        <v>628052.13</v>
      </c>
      <c r="G50" s="106">
        <f t="shared" ref="G50:G55" si="0">1-(+F50/E50)</f>
        <v>0.95389968883771792</v>
      </c>
      <c r="H50" s="15"/>
    </row>
    <row r="51" spans="1:8" ht="15.75" x14ac:dyDescent="0.25">
      <c r="A51" s="27" t="s">
        <v>40</v>
      </c>
      <c r="B51" s="28"/>
      <c r="C51" s="14"/>
      <c r="D51" s="72">
        <v>8</v>
      </c>
      <c r="E51" s="105">
        <v>817630</v>
      </c>
      <c r="F51" s="105">
        <v>-22154</v>
      </c>
      <c r="G51" s="106">
        <f t="shared" si="0"/>
        <v>1.0270953854432934</v>
      </c>
      <c r="H51" s="15"/>
    </row>
    <row r="52" spans="1:8" ht="15.75" x14ac:dyDescent="0.25">
      <c r="A52" s="53" t="s">
        <v>41</v>
      </c>
      <c r="B52" s="28"/>
      <c r="C52" s="14"/>
      <c r="D52" s="72">
        <v>6</v>
      </c>
      <c r="E52" s="105">
        <v>718950</v>
      </c>
      <c r="F52" s="105">
        <v>92075</v>
      </c>
      <c r="G52" s="106">
        <f t="shared" si="0"/>
        <v>0.87193128868488767</v>
      </c>
      <c r="H52" s="15"/>
    </row>
    <row r="53" spans="1:8" ht="15.75" x14ac:dyDescent="0.25">
      <c r="A53" s="54" t="s">
        <v>60</v>
      </c>
      <c r="B53" s="28"/>
      <c r="C53" s="14"/>
      <c r="D53" s="72">
        <v>2</v>
      </c>
      <c r="E53" s="105">
        <v>262300</v>
      </c>
      <c r="F53" s="105">
        <v>32500</v>
      </c>
      <c r="G53" s="106">
        <f t="shared" si="0"/>
        <v>0.87609607319862748</v>
      </c>
      <c r="H53" s="15"/>
    </row>
    <row r="54" spans="1:8" ht="15.75" x14ac:dyDescent="0.25">
      <c r="A54" s="27" t="s">
        <v>98</v>
      </c>
      <c r="B54" s="28"/>
      <c r="C54" s="14"/>
      <c r="D54" s="72">
        <v>1216</v>
      </c>
      <c r="E54" s="105">
        <v>146461279</v>
      </c>
      <c r="F54" s="105">
        <v>15571419.58</v>
      </c>
      <c r="G54" s="106">
        <f t="shared" si="0"/>
        <v>0.89368234603495444</v>
      </c>
      <c r="H54" s="15"/>
    </row>
    <row r="55" spans="1:8" ht="15.75" x14ac:dyDescent="0.25">
      <c r="A55" s="70" t="s">
        <v>99</v>
      </c>
      <c r="B55" s="30"/>
      <c r="C55" s="14"/>
      <c r="D55" s="72">
        <v>3</v>
      </c>
      <c r="E55" s="105">
        <v>508028</v>
      </c>
      <c r="F55" s="105">
        <v>55603.51</v>
      </c>
      <c r="G55" s="106">
        <f t="shared" si="0"/>
        <v>0.89055030431393545</v>
      </c>
      <c r="H55" s="15"/>
    </row>
    <row r="56" spans="1:8" x14ac:dyDescent="0.2">
      <c r="A56" s="31" t="s">
        <v>42</v>
      </c>
      <c r="B56" s="30"/>
      <c r="C56" s="14"/>
      <c r="D56" s="73"/>
      <c r="E56" s="108"/>
      <c r="F56" s="105"/>
      <c r="G56" s="107"/>
      <c r="H56" s="15"/>
    </row>
    <row r="57" spans="1:8" x14ac:dyDescent="0.2">
      <c r="A57" s="16" t="s">
        <v>43</v>
      </c>
      <c r="B57" s="28"/>
      <c r="C57" s="14"/>
      <c r="D57" s="73"/>
      <c r="E57" s="108"/>
      <c r="F57" s="105"/>
      <c r="G57" s="107"/>
      <c r="H57" s="15"/>
    </row>
    <row r="58" spans="1:8" x14ac:dyDescent="0.2">
      <c r="A58" s="16" t="s">
        <v>29</v>
      </c>
      <c r="B58" s="28"/>
      <c r="C58" s="14"/>
      <c r="D58" s="73"/>
      <c r="E58" s="104"/>
      <c r="F58" s="105"/>
      <c r="G58" s="107"/>
      <c r="H58" s="15"/>
    </row>
    <row r="59" spans="1:8" x14ac:dyDescent="0.2">
      <c r="A59" s="16" t="s">
        <v>30</v>
      </c>
      <c r="B59" s="28"/>
      <c r="C59" s="14"/>
      <c r="D59" s="73"/>
      <c r="E59" s="104"/>
      <c r="F59" s="105"/>
      <c r="G59" s="107"/>
      <c r="H59" s="15"/>
    </row>
    <row r="60" spans="1:8" ht="15.75" x14ac:dyDescent="0.25">
      <c r="A60" s="32"/>
      <c r="B60" s="18"/>
      <c r="C60" s="14"/>
      <c r="D60" s="73"/>
      <c r="E60" s="115"/>
      <c r="F60" s="115"/>
      <c r="G60" s="107"/>
      <c r="H60" s="2"/>
    </row>
    <row r="61" spans="1:8" ht="15.75" x14ac:dyDescent="0.25">
      <c r="A61" s="20" t="s">
        <v>45</v>
      </c>
      <c r="B61" s="20"/>
      <c r="C61" s="21"/>
      <c r="D61" s="74">
        <f>SUM(D44:D57)</f>
        <v>1760</v>
      </c>
      <c r="E61" s="116">
        <f>SUM(E44:E60)</f>
        <v>226588625.44999999</v>
      </c>
      <c r="F61" s="116">
        <f>SUM(F44:F60)</f>
        <v>20551772.199999999</v>
      </c>
      <c r="G61" s="110">
        <f>1-(+F61/E61)</f>
        <v>0.9092991885219982</v>
      </c>
      <c r="H61" s="2"/>
    </row>
    <row r="62" spans="1:8" x14ac:dyDescent="0.2">
      <c r="A62" s="33"/>
      <c r="B62" s="33"/>
      <c r="C62" s="33"/>
      <c r="D62" s="117"/>
      <c r="E62" s="118"/>
      <c r="F62" s="119"/>
      <c r="G62" s="119"/>
      <c r="H62" s="2"/>
    </row>
    <row r="63" spans="1:8" ht="18" x14ac:dyDescent="0.25">
      <c r="A63" s="34" t="s">
        <v>46</v>
      </c>
      <c r="B63" s="35"/>
      <c r="C63" s="35"/>
      <c r="D63" s="120"/>
      <c r="E63" s="120"/>
      <c r="F63" s="36">
        <f>F61+F39</f>
        <v>25503125.369999997</v>
      </c>
      <c r="G63" s="120"/>
      <c r="H63" s="2"/>
    </row>
    <row r="64" spans="1:8" ht="18" x14ac:dyDescent="0.25">
      <c r="A64" s="34"/>
      <c r="B64" s="35"/>
      <c r="C64" s="35"/>
      <c r="D64" s="35"/>
      <c r="E64" s="35"/>
      <c r="F64" s="36"/>
      <c r="G64" s="35"/>
      <c r="H64" s="2"/>
    </row>
    <row r="65" spans="1:8" ht="15.75" x14ac:dyDescent="0.25">
      <c r="A65" s="4" t="s">
        <v>47</v>
      </c>
      <c r="B65" s="39"/>
      <c r="C65" s="39"/>
      <c r="D65" s="39"/>
      <c r="E65" s="39"/>
      <c r="F65" s="40"/>
      <c r="G65" s="39"/>
      <c r="H65" s="2"/>
    </row>
    <row r="66" spans="1:8" ht="15.75" x14ac:dyDescent="0.25">
      <c r="A66" s="4" t="s">
        <v>48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 t="s">
        <v>49</v>
      </c>
      <c r="B67" s="39"/>
      <c r="C67" s="39"/>
      <c r="D67" s="39"/>
      <c r="E67" s="39"/>
      <c r="F67" s="40"/>
      <c r="G67" s="39"/>
      <c r="H67" s="2"/>
    </row>
    <row r="68" spans="1:8" ht="15.75" x14ac:dyDescent="0.25">
      <c r="A68" s="4"/>
      <c r="B68" s="39"/>
      <c r="C68" s="39"/>
      <c r="D68" s="39"/>
      <c r="E68" s="39"/>
      <c r="F68" s="40"/>
      <c r="G68" s="39"/>
      <c r="H68" s="2"/>
    </row>
    <row r="69" spans="1:8" ht="18" x14ac:dyDescent="0.25">
      <c r="A69" s="41" t="s">
        <v>50</v>
      </c>
      <c r="B69" s="38"/>
      <c r="C69" s="38"/>
      <c r="D69" s="38"/>
      <c r="E69" s="38"/>
      <c r="F69" s="36"/>
      <c r="G69" s="38"/>
      <c r="H69" s="2"/>
    </row>
    <row r="70" spans="1:8" ht="18" x14ac:dyDescent="0.25">
      <c r="A70" s="42"/>
      <c r="B70" s="38"/>
      <c r="C70" s="38"/>
      <c r="D70" s="38"/>
      <c r="E70" s="36"/>
      <c r="F70" s="2"/>
      <c r="G70" s="2"/>
      <c r="H70" s="2"/>
    </row>
    <row r="71" spans="1:8" ht="18" x14ac:dyDescent="0.25">
      <c r="A71" s="85"/>
      <c r="B71" s="86"/>
      <c r="C71" s="86"/>
      <c r="D71" s="86"/>
      <c r="E71" s="43"/>
      <c r="F71" s="2"/>
      <c r="G71" s="2"/>
      <c r="H71" s="2"/>
    </row>
    <row r="72" spans="1:8" ht="18" x14ac:dyDescent="0.25">
      <c r="A72" s="42"/>
      <c r="B72" s="38"/>
      <c r="C72" s="38"/>
      <c r="D72" s="38"/>
      <c r="E72" s="44"/>
      <c r="F72" s="2"/>
      <c r="G72" s="2"/>
      <c r="H72" s="2"/>
    </row>
    <row r="73" spans="1:8" ht="18" x14ac:dyDescent="0.25">
      <c r="A73" s="42"/>
      <c r="B73" s="38"/>
      <c r="C73" s="38"/>
      <c r="D73" s="38"/>
      <c r="E73" s="45"/>
      <c r="F73" s="2"/>
      <c r="G73" s="2"/>
      <c r="H73" s="2"/>
    </row>
    <row r="74" spans="1:8" ht="18" x14ac:dyDescent="0.25">
      <c r="A74" s="42"/>
      <c r="B74" s="38"/>
      <c r="C74" s="38"/>
      <c r="D74" s="38"/>
      <c r="E74" s="36"/>
      <c r="F74" s="2"/>
      <c r="G74" s="2"/>
      <c r="H74" s="2"/>
    </row>
    <row r="75" spans="1:8" ht="18" x14ac:dyDescent="0.25">
      <c r="A75" s="42"/>
      <c r="B75" s="38"/>
      <c r="C75" s="38"/>
      <c r="D75" s="38"/>
      <c r="E75" s="36"/>
      <c r="F75" s="2"/>
      <c r="G75" s="2"/>
      <c r="H75" s="2"/>
    </row>
    <row r="76" spans="1:8" ht="18" x14ac:dyDescent="0.25">
      <c r="A76" s="42"/>
      <c r="B76" s="38"/>
      <c r="C76" s="38"/>
      <c r="D76" s="38"/>
      <c r="E76" s="43"/>
      <c r="F76" s="2"/>
      <c r="G76" s="2"/>
      <c r="H76" s="2"/>
    </row>
    <row r="77" spans="1:8" ht="18" x14ac:dyDescent="0.25">
      <c r="A77" s="42"/>
      <c r="B77" s="38"/>
      <c r="C77" s="38"/>
      <c r="D77" s="38"/>
      <c r="E77" s="44"/>
      <c r="F77" s="2"/>
      <c r="G77" s="2"/>
      <c r="H77" s="2"/>
    </row>
    <row r="78" spans="1:8" ht="18" x14ac:dyDescent="0.25">
      <c r="A78" s="42"/>
      <c r="B78" s="38"/>
      <c r="C78" s="38"/>
      <c r="D78" s="38"/>
      <c r="E78" s="44"/>
      <c r="F78" s="2"/>
      <c r="G78" s="2"/>
      <c r="H78" s="2"/>
    </row>
    <row r="79" spans="1:8" ht="18" x14ac:dyDescent="0.25">
      <c r="A79" s="42"/>
      <c r="B79" s="38"/>
      <c r="C79" s="38"/>
      <c r="D79" s="38"/>
      <c r="E79" s="44"/>
      <c r="F79" s="2"/>
      <c r="G79" s="2"/>
      <c r="H79" s="2"/>
    </row>
    <row r="80" spans="1:8" ht="18" x14ac:dyDescent="0.25">
      <c r="A80" s="42"/>
      <c r="B80" s="38"/>
      <c r="C80" s="38"/>
      <c r="D80" s="38"/>
      <c r="E80" s="46"/>
      <c r="F80" s="2"/>
      <c r="G80" s="2"/>
      <c r="H80" s="2"/>
    </row>
    <row r="81" spans="1:8" ht="18" x14ac:dyDescent="0.25">
      <c r="A81" s="42"/>
      <c r="B81" s="38"/>
      <c r="C81" s="38"/>
      <c r="D81" s="38"/>
      <c r="E81" s="38"/>
      <c r="F81" s="2"/>
      <c r="G81" s="2"/>
      <c r="H81" s="2"/>
    </row>
    <row r="82" spans="1:8" ht="15.75" x14ac:dyDescent="0.25">
      <c r="A82" s="47"/>
      <c r="B82" s="2"/>
      <c r="C82" s="2"/>
      <c r="D82" s="2"/>
      <c r="E82" s="2"/>
      <c r="F82" s="2"/>
      <c r="G82" s="2"/>
      <c r="H82" s="2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zoomScale="87" zoomScaleNormal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8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AUGUST 2024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1"/>
      <c r="B5" s="87"/>
      <c r="C5" s="87"/>
      <c r="D5" s="60" t="s">
        <v>77</v>
      </c>
      <c r="E5" s="61"/>
      <c r="F5" s="8"/>
      <c r="G5" s="88"/>
      <c r="H5" s="2"/>
    </row>
    <row r="6" spans="1:8" ht="18" x14ac:dyDescent="0.25">
      <c r="A6" s="23" t="s">
        <v>3</v>
      </c>
      <c r="B6" s="87"/>
      <c r="C6" s="87"/>
      <c r="D6" s="87"/>
      <c r="E6" s="87"/>
      <c r="F6" s="88"/>
      <c r="G6" s="88"/>
      <c r="H6" s="2"/>
    </row>
    <row r="7" spans="1:8" ht="15.75" x14ac:dyDescent="0.25">
      <c r="A7" s="63"/>
      <c r="B7" s="63"/>
      <c r="C7" s="63"/>
      <c r="D7" s="63"/>
      <c r="E7" s="25" t="s">
        <v>4</v>
      </c>
      <c r="F7" s="25" t="s">
        <v>4</v>
      </c>
      <c r="G7" s="12" t="s">
        <v>5</v>
      </c>
      <c r="H7" s="2"/>
    </row>
    <row r="8" spans="1:8" ht="15.75" x14ac:dyDescent="0.25">
      <c r="A8" s="63"/>
      <c r="B8" s="63"/>
      <c r="C8" s="63"/>
      <c r="D8" s="25" t="s">
        <v>6</v>
      </c>
      <c r="E8" s="25" t="s">
        <v>7</v>
      </c>
      <c r="F8" s="12" t="s">
        <v>8</v>
      </c>
      <c r="G8" s="12" t="s">
        <v>9</v>
      </c>
      <c r="H8" s="2"/>
    </row>
    <row r="9" spans="1:8" ht="15.75" x14ac:dyDescent="0.25">
      <c r="A9" s="78" t="s">
        <v>10</v>
      </c>
      <c r="B9" s="13"/>
      <c r="C9" s="14"/>
      <c r="D9" s="72"/>
      <c r="E9" s="104"/>
      <c r="F9" s="105"/>
      <c r="G9" s="106"/>
      <c r="H9" s="15"/>
    </row>
    <row r="10" spans="1:8" ht="15.75" x14ac:dyDescent="0.25">
      <c r="A10" s="78" t="s">
        <v>11</v>
      </c>
      <c r="B10" s="13"/>
      <c r="C10" s="14"/>
      <c r="D10" s="72"/>
      <c r="E10" s="104"/>
      <c r="F10" s="105"/>
      <c r="G10" s="106"/>
      <c r="H10" s="15"/>
    </row>
    <row r="11" spans="1:8" ht="15.75" x14ac:dyDescent="0.25">
      <c r="A11" s="78" t="s">
        <v>119</v>
      </c>
      <c r="B11" s="13"/>
      <c r="C11" s="14"/>
      <c r="D11" s="72"/>
      <c r="E11" s="104"/>
      <c r="F11" s="105"/>
      <c r="G11" s="106"/>
      <c r="H11" s="15"/>
    </row>
    <row r="12" spans="1:8" ht="15.75" x14ac:dyDescent="0.25">
      <c r="A12" s="78" t="s">
        <v>25</v>
      </c>
      <c r="B12" s="13"/>
      <c r="C12" s="14"/>
      <c r="D12" s="72"/>
      <c r="E12" s="104"/>
      <c r="F12" s="105"/>
      <c r="G12" s="106"/>
      <c r="H12" s="15"/>
    </row>
    <row r="13" spans="1:8" ht="15.75" x14ac:dyDescent="0.25">
      <c r="A13" s="78" t="s">
        <v>74</v>
      </c>
      <c r="B13" s="13"/>
      <c r="C13" s="14"/>
      <c r="D13" s="72">
        <v>16</v>
      </c>
      <c r="E13" s="104">
        <v>2441304</v>
      </c>
      <c r="F13" s="105">
        <v>967858</v>
      </c>
      <c r="G13" s="106">
        <f>F13/E13</f>
        <v>0.39645124081228722</v>
      </c>
      <c r="H13" s="15"/>
    </row>
    <row r="14" spans="1:8" ht="15.75" x14ac:dyDescent="0.25">
      <c r="A14" s="78" t="s">
        <v>106</v>
      </c>
      <c r="B14" s="13"/>
      <c r="C14" s="14"/>
      <c r="D14" s="72">
        <v>3</v>
      </c>
      <c r="E14" s="104">
        <v>563063</v>
      </c>
      <c r="F14" s="105">
        <v>129260.5</v>
      </c>
      <c r="G14" s="106">
        <f>F14/E14</f>
        <v>0.22956667371146747</v>
      </c>
      <c r="H14" s="15"/>
    </row>
    <row r="15" spans="1:8" ht="15.75" x14ac:dyDescent="0.25">
      <c r="A15" s="78" t="s">
        <v>108</v>
      </c>
      <c r="B15" s="13"/>
      <c r="C15" s="14"/>
      <c r="D15" s="72"/>
      <c r="E15" s="104"/>
      <c r="F15" s="105"/>
      <c r="G15" s="106"/>
      <c r="H15" s="15"/>
    </row>
    <row r="16" spans="1:8" ht="15.75" x14ac:dyDescent="0.25">
      <c r="A16" s="78" t="s">
        <v>103</v>
      </c>
      <c r="B16" s="13"/>
      <c r="C16" s="14"/>
      <c r="D16" s="72">
        <v>1</v>
      </c>
      <c r="E16" s="104">
        <v>29165</v>
      </c>
      <c r="F16" s="105">
        <v>15847.5</v>
      </c>
      <c r="G16" s="106">
        <f>F16/E16</f>
        <v>0.54337390708040456</v>
      </c>
      <c r="H16" s="15"/>
    </row>
    <row r="17" spans="1:8" ht="15.75" x14ac:dyDescent="0.25">
      <c r="A17" s="78" t="s">
        <v>78</v>
      </c>
      <c r="B17" s="13"/>
      <c r="C17" s="14"/>
      <c r="D17" s="72">
        <v>2</v>
      </c>
      <c r="E17" s="104">
        <v>257432</v>
      </c>
      <c r="F17" s="105">
        <v>77507</v>
      </c>
      <c r="G17" s="106">
        <f>F17/E17</f>
        <v>0.30107756611454678</v>
      </c>
      <c r="H17" s="15"/>
    </row>
    <row r="18" spans="1:8" ht="15.75" x14ac:dyDescent="0.25">
      <c r="A18" s="69" t="s">
        <v>113</v>
      </c>
      <c r="B18" s="13"/>
      <c r="C18" s="14"/>
      <c r="D18" s="72">
        <v>2</v>
      </c>
      <c r="E18" s="104">
        <v>499162</v>
      </c>
      <c r="F18" s="105">
        <v>116663.77</v>
      </c>
      <c r="G18" s="106">
        <f>F18/E18</f>
        <v>0.23371925346881375</v>
      </c>
      <c r="H18" s="15"/>
    </row>
    <row r="19" spans="1:8" ht="15.75" x14ac:dyDescent="0.25">
      <c r="A19" s="69" t="s">
        <v>14</v>
      </c>
      <c r="B19" s="13"/>
      <c r="C19" s="14"/>
      <c r="D19" s="72"/>
      <c r="E19" s="104"/>
      <c r="F19" s="105"/>
      <c r="G19" s="106"/>
      <c r="H19" s="15"/>
    </row>
    <row r="20" spans="1:8" ht="15.75" x14ac:dyDescent="0.25">
      <c r="A20" s="78" t="s">
        <v>15</v>
      </c>
      <c r="B20" s="13"/>
      <c r="C20" s="14"/>
      <c r="D20" s="72">
        <v>2</v>
      </c>
      <c r="E20" s="104">
        <v>1033348</v>
      </c>
      <c r="F20" s="105">
        <v>326371</v>
      </c>
      <c r="G20" s="106">
        <f>F20/E20</f>
        <v>0.3158384203579046</v>
      </c>
      <c r="H20" s="15"/>
    </row>
    <row r="21" spans="1:8" ht="15.75" x14ac:dyDescent="0.25">
      <c r="A21" s="78" t="s">
        <v>59</v>
      </c>
      <c r="B21" s="13"/>
      <c r="C21" s="14"/>
      <c r="D21" s="72"/>
      <c r="E21" s="104"/>
      <c r="F21" s="105"/>
      <c r="G21" s="106"/>
      <c r="H21" s="15"/>
    </row>
    <row r="22" spans="1:8" ht="15.75" x14ac:dyDescent="0.25">
      <c r="A22" s="78" t="s">
        <v>97</v>
      </c>
      <c r="B22" s="13"/>
      <c r="C22" s="14"/>
      <c r="D22" s="72"/>
      <c r="E22" s="104"/>
      <c r="F22" s="105"/>
      <c r="G22" s="106"/>
      <c r="H22" s="15"/>
    </row>
    <row r="23" spans="1:8" ht="15.75" x14ac:dyDescent="0.25">
      <c r="A23" s="78" t="s">
        <v>114</v>
      </c>
      <c r="B23" s="13"/>
      <c r="C23" s="14"/>
      <c r="D23" s="72">
        <v>3</v>
      </c>
      <c r="E23" s="104">
        <v>1062330</v>
      </c>
      <c r="F23" s="105">
        <v>345315.23</v>
      </c>
      <c r="G23" s="106">
        <f t="shared" ref="G23:G29" si="0">F23/E23</f>
        <v>0.32505457814426775</v>
      </c>
      <c r="H23" s="15"/>
    </row>
    <row r="24" spans="1:8" ht="15.75" x14ac:dyDescent="0.25">
      <c r="A24" s="78" t="s">
        <v>18</v>
      </c>
      <c r="B24" s="13"/>
      <c r="C24" s="14"/>
      <c r="D24" s="72">
        <v>2</v>
      </c>
      <c r="E24" s="104">
        <v>1583415</v>
      </c>
      <c r="F24" s="105">
        <v>304214.5</v>
      </c>
      <c r="G24" s="106">
        <f t="shared" si="0"/>
        <v>0.19212556404985426</v>
      </c>
      <c r="H24" s="15"/>
    </row>
    <row r="25" spans="1:8" ht="15.75" x14ac:dyDescent="0.25">
      <c r="A25" s="79" t="s">
        <v>20</v>
      </c>
      <c r="B25" s="13"/>
      <c r="C25" s="14"/>
      <c r="D25" s="72">
        <v>4</v>
      </c>
      <c r="E25" s="104">
        <v>956878</v>
      </c>
      <c r="F25" s="105">
        <v>131360</v>
      </c>
      <c r="G25" s="106">
        <f t="shared" si="0"/>
        <v>0.13727977861336554</v>
      </c>
      <c r="H25" s="15"/>
    </row>
    <row r="26" spans="1:8" ht="15.75" x14ac:dyDescent="0.25">
      <c r="A26" s="79" t="s">
        <v>21</v>
      </c>
      <c r="B26" s="13"/>
      <c r="C26" s="14"/>
      <c r="D26" s="72"/>
      <c r="E26" s="104"/>
      <c r="F26" s="105"/>
      <c r="G26" s="106"/>
      <c r="H26" s="15"/>
    </row>
    <row r="27" spans="1:8" ht="15.75" x14ac:dyDescent="0.25">
      <c r="A27" s="69" t="s">
        <v>22</v>
      </c>
      <c r="B27" s="13"/>
      <c r="C27" s="14"/>
      <c r="D27" s="72"/>
      <c r="E27" s="104"/>
      <c r="F27" s="105"/>
      <c r="G27" s="106"/>
      <c r="H27" s="15"/>
    </row>
    <row r="28" spans="1:8" ht="15.75" x14ac:dyDescent="0.25">
      <c r="A28" s="69" t="s">
        <v>23</v>
      </c>
      <c r="B28" s="13"/>
      <c r="C28" s="14"/>
      <c r="D28" s="72"/>
      <c r="E28" s="104"/>
      <c r="F28" s="105"/>
      <c r="G28" s="106"/>
      <c r="H28" s="15"/>
    </row>
    <row r="29" spans="1:8" ht="15.75" x14ac:dyDescent="0.25">
      <c r="A29" s="69" t="s">
        <v>24</v>
      </c>
      <c r="B29" s="13"/>
      <c r="C29" s="14"/>
      <c r="D29" s="72">
        <v>1</v>
      </c>
      <c r="E29" s="104">
        <v>61453</v>
      </c>
      <c r="F29" s="105">
        <v>20206</v>
      </c>
      <c r="G29" s="106">
        <f t="shared" si="0"/>
        <v>0.32880412673099768</v>
      </c>
      <c r="H29" s="15"/>
    </row>
    <row r="30" spans="1:8" ht="15.75" x14ac:dyDescent="0.25">
      <c r="A30" s="69" t="s">
        <v>67</v>
      </c>
      <c r="B30" s="13"/>
      <c r="C30" s="14"/>
      <c r="D30" s="72"/>
      <c r="E30" s="104"/>
      <c r="F30" s="105"/>
      <c r="G30" s="106"/>
      <c r="H30" s="15"/>
    </row>
    <row r="31" spans="1:8" ht="15.75" x14ac:dyDescent="0.25">
      <c r="A31" s="69" t="s">
        <v>155</v>
      </c>
      <c r="B31" s="13"/>
      <c r="C31" s="14"/>
      <c r="D31" s="72">
        <v>2</v>
      </c>
      <c r="E31" s="104">
        <v>1653314</v>
      </c>
      <c r="F31" s="105">
        <v>75732</v>
      </c>
      <c r="G31" s="106">
        <f>F31/E31</f>
        <v>4.5806180798081915E-2</v>
      </c>
      <c r="H31" s="15"/>
    </row>
    <row r="32" spans="1:8" ht="15.75" x14ac:dyDescent="0.25">
      <c r="A32" s="69" t="s">
        <v>109</v>
      </c>
      <c r="B32" s="13"/>
      <c r="C32" s="14"/>
      <c r="D32" s="72">
        <v>1</v>
      </c>
      <c r="E32" s="104">
        <v>141745</v>
      </c>
      <c r="F32" s="105">
        <v>39852</v>
      </c>
      <c r="G32" s="106">
        <f>F32/E32</f>
        <v>0.28115277434830155</v>
      </c>
      <c r="H32" s="15"/>
    </row>
    <row r="33" spans="1:8" ht="15.75" x14ac:dyDescent="0.25">
      <c r="A33" s="69" t="s">
        <v>27</v>
      </c>
      <c r="B33" s="13"/>
      <c r="C33" s="14"/>
      <c r="D33" s="72"/>
      <c r="E33" s="104"/>
      <c r="F33" s="105"/>
      <c r="G33" s="106"/>
      <c r="H33" s="15"/>
    </row>
    <row r="34" spans="1:8" ht="15.75" x14ac:dyDescent="0.25">
      <c r="A34" s="69" t="s">
        <v>76</v>
      </c>
      <c r="B34" s="13"/>
      <c r="C34" s="14"/>
      <c r="D34" s="72">
        <v>4</v>
      </c>
      <c r="E34" s="104">
        <v>2858079</v>
      </c>
      <c r="F34" s="105">
        <v>399631</v>
      </c>
      <c r="G34" s="106">
        <f>F34/E34</f>
        <v>0.13982503632684751</v>
      </c>
      <c r="H34" s="15"/>
    </row>
    <row r="35" spans="1:8" x14ac:dyDescent="0.2">
      <c r="A35" s="16" t="s">
        <v>28</v>
      </c>
      <c r="B35" s="13"/>
      <c r="C35" s="14"/>
      <c r="D35" s="73"/>
      <c r="E35" s="104"/>
      <c r="F35" s="105"/>
      <c r="G35" s="107"/>
      <c r="H35" s="15"/>
    </row>
    <row r="36" spans="1:8" x14ac:dyDescent="0.2">
      <c r="A36" s="16" t="s">
        <v>44</v>
      </c>
      <c r="B36" s="13"/>
      <c r="C36" s="14"/>
      <c r="D36" s="73"/>
      <c r="E36" s="104"/>
      <c r="F36" s="105"/>
      <c r="G36" s="107"/>
      <c r="H36" s="15"/>
    </row>
    <row r="37" spans="1:8" x14ac:dyDescent="0.2">
      <c r="A37" s="16" t="s">
        <v>30</v>
      </c>
      <c r="B37" s="13"/>
      <c r="C37" s="14"/>
      <c r="D37" s="73"/>
      <c r="E37" s="104"/>
      <c r="F37" s="105"/>
      <c r="G37" s="107"/>
      <c r="H37" s="15"/>
    </row>
    <row r="38" spans="1:8" x14ac:dyDescent="0.2">
      <c r="A38" s="17"/>
      <c r="B38" s="18"/>
      <c r="C38" s="14"/>
      <c r="D38" s="73"/>
      <c r="E38" s="108"/>
      <c r="F38" s="108"/>
      <c r="G38" s="107"/>
      <c r="H38" s="15"/>
    </row>
    <row r="39" spans="1:8" ht="15.75" x14ac:dyDescent="0.25">
      <c r="A39" s="19" t="s">
        <v>31</v>
      </c>
      <c r="B39" s="20"/>
      <c r="C39" s="21"/>
      <c r="D39" s="74">
        <f>SUM(D9:D38)</f>
        <v>43</v>
      </c>
      <c r="E39" s="116">
        <f>SUM(E9:E38)</f>
        <v>13140688</v>
      </c>
      <c r="F39" s="116">
        <f>SUM(F9:F38)</f>
        <v>2949818.5</v>
      </c>
      <c r="G39" s="121">
        <f>F39/E39</f>
        <v>0.22447976087705607</v>
      </c>
      <c r="H39" s="15"/>
    </row>
    <row r="40" spans="1:8" ht="15.75" x14ac:dyDescent="0.25">
      <c r="A40" s="89"/>
      <c r="B40" s="90"/>
      <c r="C40" s="21"/>
      <c r="D40" s="91"/>
      <c r="E40" s="128"/>
      <c r="F40" s="128"/>
      <c r="G40" s="129"/>
      <c r="H40" s="15"/>
    </row>
    <row r="41" spans="1:8" ht="18" x14ac:dyDescent="0.25">
      <c r="A41" s="23" t="s">
        <v>156</v>
      </c>
      <c r="B41" s="24"/>
      <c r="C41" s="24"/>
      <c r="D41" s="11"/>
      <c r="E41" s="113"/>
      <c r="F41" s="76"/>
      <c r="G41" s="76"/>
      <c r="H41" s="15"/>
    </row>
    <row r="42" spans="1:8" ht="15.75" x14ac:dyDescent="0.25">
      <c r="A42" s="26"/>
      <c r="B42" s="26"/>
      <c r="C42" s="26"/>
      <c r="D42" s="114"/>
      <c r="E42" s="11" t="s">
        <v>157</v>
      </c>
      <c r="F42" s="11" t="s">
        <v>157</v>
      </c>
      <c r="G42" s="11" t="s">
        <v>5</v>
      </c>
      <c r="H42" s="15"/>
    </row>
    <row r="43" spans="1:8" ht="15.75" x14ac:dyDescent="0.25">
      <c r="A43" s="26"/>
      <c r="B43" s="26"/>
      <c r="C43" s="26"/>
      <c r="D43" s="114" t="s">
        <v>6</v>
      </c>
      <c r="E43" s="77" t="s">
        <v>133</v>
      </c>
      <c r="F43" s="76" t="s">
        <v>8</v>
      </c>
      <c r="G43" s="81" t="s">
        <v>134</v>
      </c>
      <c r="H43" s="15"/>
    </row>
    <row r="44" spans="1:8" ht="15.75" x14ac:dyDescent="0.25">
      <c r="A44" s="27" t="s">
        <v>10</v>
      </c>
      <c r="B44" s="28"/>
      <c r="C44" s="14"/>
      <c r="D44" s="72"/>
      <c r="E44" s="105"/>
      <c r="F44" s="105"/>
      <c r="G44" s="106"/>
      <c r="H44" s="15"/>
    </row>
    <row r="45" spans="1:8" ht="15.75" x14ac:dyDescent="0.25">
      <c r="A45" s="27" t="s">
        <v>14</v>
      </c>
      <c r="B45" s="28"/>
      <c r="C45" s="14"/>
      <c r="D45" s="72">
        <v>8</v>
      </c>
      <c r="E45" s="105">
        <v>1838291</v>
      </c>
      <c r="F45" s="105">
        <v>71751.61</v>
      </c>
      <c r="G45" s="106">
        <f>1-(+F45/E45)</f>
        <v>0.96096830697642543</v>
      </c>
      <c r="H45" s="15"/>
    </row>
    <row r="46" spans="1:8" ht="15.75" x14ac:dyDescent="0.25">
      <c r="A46" s="27" t="s">
        <v>20</v>
      </c>
      <c r="B46" s="28"/>
      <c r="C46" s="14"/>
      <c r="D46" s="72"/>
      <c r="E46" s="105"/>
      <c r="F46" s="105"/>
      <c r="G46" s="106"/>
      <c r="H46" s="15"/>
    </row>
    <row r="47" spans="1:8" x14ac:dyDescent="0.2">
      <c r="A47" s="16" t="s">
        <v>158</v>
      </c>
      <c r="B47" s="30"/>
      <c r="C47" s="14"/>
      <c r="D47" s="73"/>
      <c r="E47" s="108"/>
      <c r="F47" s="105"/>
      <c r="G47" s="107"/>
      <c r="H47" s="15"/>
    </row>
    <row r="48" spans="1:8" x14ac:dyDescent="0.2">
      <c r="A48" s="16" t="s">
        <v>44</v>
      </c>
      <c r="B48" s="28"/>
      <c r="C48" s="14"/>
      <c r="D48" s="73"/>
      <c r="E48" s="104"/>
      <c r="F48" s="105"/>
      <c r="G48" s="107"/>
      <c r="H48" s="15"/>
    </row>
    <row r="49" spans="1:8" x14ac:dyDescent="0.2">
      <c r="A49" s="16" t="s">
        <v>30</v>
      </c>
      <c r="B49" s="28"/>
      <c r="C49" s="14"/>
      <c r="D49" s="73"/>
      <c r="E49" s="104"/>
      <c r="F49" s="105"/>
      <c r="G49" s="107"/>
      <c r="H49" s="15"/>
    </row>
    <row r="50" spans="1:8" ht="15.75" x14ac:dyDescent="0.25">
      <c r="A50" s="32"/>
      <c r="B50" s="18"/>
      <c r="C50" s="14"/>
      <c r="D50" s="73"/>
      <c r="E50" s="115"/>
      <c r="F50" s="115"/>
      <c r="G50" s="107"/>
      <c r="H50" s="15"/>
    </row>
    <row r="51" spans="1:8" ht="15.75" x14ac:dyDescent="0.25">
      <c r="A51" s="20" t="s">
        <v>159</v>
      </c>
      <c r="B51" s="20"/>
      <c r="C51" s="21"/>
      <c r="D51" s="103">
        <f>SUM(D44:D47)</f>
        <v>8</v>
      </c>
      <c r="E51" s="109">
        <f>SUM(E44:E50)</f>
        <v>1838291</v>
      </c>
      <c r="F51" s="109">
        <f>SUM(F44:F50)</f>
        <v>71751.61</v>
      </c>
      <c r="G51" s="110">
        <f>1-(+F51/E51)</f>
        <v>0.96096830697642543</v>
      </c>
      <c r="H51" s="15"/>
    </row>
    <row r="52" spans="1:8" ht="15.75" x14ac:dyDescent="0.25">
      <c r="A52" s="89"/>
      <c r="B52" s="90"/>
      <c r="C52" s="21"/>
      <c r="D52" s="133"/>
      <c r="E52" s="134"/>
      <c r="F52" s="134"/>
      <c r="G52" s="135"/>
      <c r="H52" s="15"/>
    </row>
    <row r="53" spans="1:8" ht="18" x14ac:dyDescent="0.25">
      <c r="A53" s="23" t="s">
        <v>32</v>
      </c>
      <c r="B53" s="24"/>
      <c r="C53" s="24"/>
      <c r="D53" s="11"/>
      <c r="E53" s="113"/>
      <c r="F53" s="76"/>
      <c r="G53" s="76"/>
      <c r="H53" s="15"/>
    </row>
    <row r="54" spans="1:8" ht="15.75" x14ac:dyDescent="0.25">
      <c r="A54" s="26"/>
      <c r="B54" s="26"/>
      <c r="C54" s="26"/>
      <c r="D54" s="114"/>
      <c r="E54" s="11" t="s">
        <v>132</v>
      </c>
      <c r="F54" s="11" t="s">
        <v>132</v>
      </c>
      <c r="G54" s="11" t="s">
        <v>5</v>
      </c>
      <c r="H54" s="15"/>
    </row>
    <row r="55" spans="1:8" ht="15.75" x14ac:dyDescent="0.25">
      <c r="A55" s="26"/>
      <c r="B55" s="26"/>
      <c r="C55" s="26"/>
      <c r="D55" s="114" t="s">
        <v>6</v>
      </c>
      <c r="E55" s="77" t="s">
        <v>133</v>
      </c>
      <c r="F55" s="76" t="s">
        <v>8</v>
      </c>
      <c r="G55" s="81" t="s">
        <v>134</v>
      </c>
      <c r="H55" s="15"/>
    </row>
    <row r="56" spans="1:8" ht="15.75" x14ac:dyDescent="0.25">
      <c r="A56" s="27" t="s">
        <v>33</v>
      </c>
      <c r="B56" s="28"/>
      <c r="C56" s="14"/>
      <c r="D56" s="72">
        <v>152</v>
      </c>
      <c r="E56" s="105">
        <v>26474499.219999999</v>
      </c>
      <c r="F56" s="105">
        <v>1719647.91</v>
      </c>
      <c r="G56" s="106">
        <f>1-(+F56/E56)</f>
        <v>0.93504512037376319</v>
      </c>
      <c r="H56" s="15"/>
    </row>
    <row r="57" spans="1:8" ht="15.75" x14ac:dyDescent="0.25">
      <c r="A57" s="27" t="s">
        <v>34</v>
      </c>
      <c r="B57" s="28"/>
      <c r="C57" s="14"/>
      <c r="D57" s="72">
        <v>17</v>
      </c>
      <c r="E57" s="105">
        <v>9684843.8900000006</v>
      </c>
      <c r="F57" s="105">
        <v>703060.74</v>
      </c>
      <c r="G57" s="106">
        <f t="shared" ref="G57:G66" si="1">1-(+F57/E57)</f>
        <v>0.92740608439482031</v>
      </c>
      <c r="H57" s="15"/>
    </row>
    <row r="58" spans="1:8" ht="15.75" x14ac:dyDescent="0.25">
      <c r="A58" s="27" t="s">
        <v>35</v>
      </c>
      <c r="B58" s="28"/>
      <c r="C58" s="14"/>
      <c r="D58" s="72">
        <v>136</v>
      </c>
      <c r="E58" s="105">
        <v>16135494.65</v>
      </c>
      <c r="F58" s="105">
        <v>860179.72</v>
      </c>
      <c r="G58" s="106">
        <f t="shared" si="1"/>
        <v>0.94669021690016797</v>
      </c>
      <c r="H58" s="15"/>
    </row>
    <row r="59" spans="1:8" ht="15.75" x14ac:dyDescent="0.25">
      <c r="A59" s="27" t="s">
        <v>36</v>
      </c>
      <c r="B59" s="28"/>
      <c r="C59" s="14"/>
      <c r="D59" s="72">
        <v>3</v>
      </c>
      <c r="E59" s="105">
        <v>1093453</v>
      </c>
      <c r="F59" s="105">
        <v>44268.6</v>
      </c>
      <c r="G59" s="106">
        <f t="shared" si="1"/>
        <v>0.95951485797743474</v>
      </c>
      <c r="H59" s="15"/>
    </row>
    <row r="60" spans="1:8" ht="15.75" x14ac:dyDescent="0.25">
      <c r="A60" s="27" t="s">
        <v>37</v>
      </c>
      <c r="B60" s="28"/>
      <c r="C60" s="14"/>
      <c r="D60" s="72">
        <v>72</v>
      </c>
      <c r="E60" s="105">
        <v>11227183.27</v>
      </c>
      <c r="F60" s="105">
        <v>701650.01</v>
      </c>
      <c r="G60" s="106">
        <f t="shared" si="1"/>
        <v>0.93750435945275168</v>
      </c>
      <c r="H60" s="15"/>
    </row>
    <row r="61" spans="1:8" ht="15.75" x14ac:dyDescent="0.25">
      <c r="A61" s="27" t="s">
        <v>38</v>
      </c>
      <c r="B61" s="28"/>
      <c r="C61" s="14"/>
      <c r="D61" s="72"/>
      <c r="E61" s="105"/>
      <c r="F61" s="105"/>
      <c r="G61" s="106"/>
      <c r="H61" s="2"/>
    </row>
    <row r="62" spans="1:8" ht="15.75" x14ac:dyDescent="0.25">
      <c r="A62" s="27" t="s">
        <v>39</v>
      </c>
      <c r="B62" s="28"/>
      <c r="C62" s="14"/>
      <c r="D62" s="72">
        <v>9</v>
      </c>
      <c r="E62" s="105">
        <v>2091830</v>
      </c>
      <c r="F62" s="105">
        <v>105265</v>
      </c>
      <c r="G62" s="106">
        <f t="shared" si="1"/>
        <v>0.94967803310976517</v>
      </c>
      <c r="H62" s="2"/>
    </row>
    <row r="63" spans="1:8" ht="15.75" x14ac:dyDescent="0.25">
      <c r="A63" s="27" t="s">
        <v>40</v>
      </c>
      <c r="B63" s="28"/>
      <c r="C63" s="14"/>
      <c r="D63" s="72">
        <v>3</v>
      </c>
      <c r="E63" s="105">
        <v>885315</v>
      </c>
      <c r="F63" s="105">
        <v>6840</v>
      </c>
      <c r="G63" s="106">
        <f t="shared" si="1"/>
        <v>0.9922739363955202</v>
      </c>
      <c r="H63" s="2"/>
    </row>
    <row r="64" spans="1:8" ht="15.75" x14ac:dyDescent="0.25">
      <c r="A64" s="53" t="s">
        <v>41</v>
      </c>
      <c r="B64" s="28"/>
      <c r="C64" s="14"/>
      <c r="D64" s="72">
        <v>2</v>
      </c>
      <c r="E64" s="105">
        <v>332100</v>
      </c>
      <c r="F64" s="105">
        <v>2650</v>
      </c>
      <c r="G64" s="106">
        <f t="shared" si="1"/>
        <v>0.99202047576031316</v>
      </c>
      <c r="H64" s="2"/>
    </row>
    <row r="65" spans="1:8" ht="15.75" x14ac:dyDescent="0.25">
      <c r="A65" s="54" t="s">
        <v>60</v>
      </c>
      <c r="B65" s="28"/>
      <c r="C65" s="14"/>
      <c r="D65" s="72"/>
      <c r="E65" s="105"/>
      <c r="F65" s="105"/>
      <c r="G65" s="106"/>
      <c r="H65" s="2"/>
    </row>
    <row r="66" spans="1:8" ht="15.75" x14ac:dyDescent="0.25">
      <c r="A66" s="27" t="s">
        <v>98</v>
      </c>
      <c r="B66" s="28"/>
      <c r="C66" s="14"/>
      <c r="D66" s="72">
        <v>1194</v>
      </c>
      <c r="E66" s="105">
        <v>138559088.86000001</v>
      </c>
      <c r="F66" s="105">
        <v>14472957.1</v>
      </c>
      <c r="G66" s="106">
        <f t="shared" si="1"/>
        <v>0.89554667817840905</v>
      </c>
      <c r="H66" s="2"/>
    </row>
    <row r="67" spans="1:8" ht="15.75" x14ac:dyDescent="0.25">
      <c r="A67" s="70" t="s">
        <v>99</v>
      </c>
      <c r="B67" s="30"/>
      <c r="C67" s="14"/>
      <c r="D67" s="72"/>
      <c r="E67" s="105"/>
      <c r="F67" s="105"/>
      <c r="G67" s="106"/>
      <c r="H67" s="2"/>
    </row>
    <row r="68" spans="1:8" x14ac:dyDescent="0.2">
      <c r="A68" s="16" t="s">
        <v>42</v>
      </c>
      <c r="B68" s="30"/>
      <c r="C68" s="14"/>
      <c r="D68" s="73"/>
      <c r="E68" s="108"/>
      <c r="F68" s="105"/>
      <c r="G68" s="107"/>
      <c r="H68" s="2"/>
    </row>
    <row r="69" spans="1:8" x14ac:dyDescent="0.2">
      <c r="A69" s="16" t="s">
        <v>43</v>
      </c>
      <c r="B69" s="28"/>
      <c r="C69" s="14"/>
      <c r="D69" s="73"/>
      <c r="E69" s="108"/>
      <c r="F69" s="105"/>
      <c r="G69" s="107"/>
      <c r="H69" s="2"/>
    </row>
    <row r="70" spans="1:8" x14ac:dyDescent="0.2">
      <c r="A70" s="16" t="s">
        <v>44</v>
      </c>
      <c r="B70" s="28"/>
      <c r="C70" s="14"/>
      <c r="D70" s="73"/>
      <c r="E70" s="104"/>
      <c r="F70" s="105">
        <v>10750</v>
      </c>
      <c r="G70" s="107"/>
      <c r="H70" s="2"/>
    </row>
    <row r="71" spans="1:8" x14ac:dyDescent="0.2">
      <c r="A71" s="16" t="s">
        <v>30</v>
      </c>
      <c r="B71" s="28"/>
      <c r="C71" s="14"/>
      <c r="D71" s="73"/>
      <c r="E71" s="104"/>
      <c r="F71" s="105"/>
      <c r="G71" s="107"/>
      <c r="H71" s="2"/>
    </row>
    <row r="72" spans="1:8" ht="15.75" x14ac:dyDescent="0.25">
      <c r="A72" s="32"/>
      <c r="B72" s="18"/>
      <c r="C72" s="14"/>
      <c r="D72" s="73"/>
      <c r="E72" s="115"/>
      <c r="F72" s="115"/>
      <c r="G72" s="107"/>
      <c r="H72" s="2"/>
    </row>
    <row r="73" spans="1:8" ht="15.75" x14ac:dyDescent="0.25">
      <c r="A73" s="20" t="s">
        <v>45</v>
      </c>
      <c r="B73" s="20"/>
      <c r="C73" s="21"/>
      <c r="D73" s="74">
        <f>SUM(D56:D69)</f>
        <v>1588</v>
      </c>
      <c r="E73" s="116">
        <f>SUM(E56:E72)</f>
        <v>206483807.89000002</v>
      </c>
      <c r="F73" s="116">
        <f>SUM(F56:F72)</f>
        <v>18627269.079999998</v>
      </c>
      <c r="G73" s="110">
        <f>1-(+F73/E73)</f>
        <v>0.90978823341962345</v>
      </c>
      <c r="H73" s="2"/>
    </row>
    <row r="74" spans="1:8" x14ac:dyDescent="0.2">
      <c r="A74" s="33"/>
      <c r="B74" s="33"/>
      <c r="C74" s="33"/>
      <c r="D74" s="117"/>
      <c r="E74" s="118"/>
      <c r="F74" s="119"/>
      <c r="G74" s="119"/>
      <c r="H74" s="2"/>
    </row>
    <row r="75" spans="1:8" ht="18" x14ac:dyDescent="0.25">
      <c r="A75" s="34" t="s">
        <v>46</v>
      </c>
      <c r="B75" s="35"/>
      <c r="C75" s="35"/>
      <c r="D75" s="120"/>
      <c r="E75" s="120"/>
      <c r="F75" s="36">
        <f>F73+F39+F51</f>
        <v>21648839.189999998</v>
      </c>
      <c r="G75" s="120"/>
      <c r="H75" s="2"/>
    </row>
    <row r="76" spans="1:8" ht="18" x14ac:dyDescent="0.25">
      <c r="A76" s="42"/>
      <c r="B76" s="38"/>
      <c r="C76" s="38"/>
      <c r="D76" s="38"/>
      <c r="E76" s="43"/>
      <c r="F76" s="2"/>
      <c r="G76" s="2"/>
      <c r="H76" s="2"/>
    </row>
    <row r="77" spans="1:8" ht="15.75" x14ac:dyDescent="0.25">
      <c r="A77" s="4" t="s">
        <v>47</v>
      </c>
      <c r="B77" s="39"/>
      <c r="C77" s="39"/>
      <c r="D77" s="39"/>
      <c r="E77" s="39"/>
      <c r="F77" s="40"/>
      <c r="G77" s="39"/>
      <c r="H77" s="2"/>
    </row>
    <row r="78" spans="1:8" ht="15.75" x14ac:dyDescent="0.25">
      <c r="A78" s="4" t="s">
        <v>48</v>
      </c>
      <c r="B78" s="39"/>
      <c r="C78" s="39"/>
      <c r="D78" s="39"/>
      <c r="E78" s="39"/>
      <c r="F78" s="40"/>
      <c r="G78" s="39"/>
      <c r="H78" s="2"/>
    </row>
    <row r="79" spans="1:8" ht="15.75" x14ac:dyDescent="0.25">
      <c r="A79" s="4" t="s">
        <v>49</v>
      </c>
      <c r="B79" s="39"/>
      <c r="C79" s="39"/>
      <c r="D79" s="39"/>
      <c r="E79" s="39"/>
      <c r="F79" s="40"/>
      <c r="G79" s="39"/>
      <c r="H79" s="2"/>
    </row>
    <row r="80" spans="1:8" ht="15.75" x14ac:dyDescent="0.25">
      <c r="A80" s="4"/>
      <c r="B80" s="39"/>
      <c r="C80" s="39"/>
      <c r="D80" s="39"/>
      <c r="E80" s="39"/>
      <c r="F80" s="40"/>
      <c r="G80" s="39"/>
      <c r="H80" s="2"/>
    </row>
    <row r="81" spans="1:8" ht="18" x14ac:dyDescent="0.25">
      <c r="A81" s="41" t="s">
        <v>50</v>
      </c>
      <c r="B81" s="38"/>
      <c r="C81" s="38"/>
      <c r="D81" s="38"/>
      <c r="E81" s="38"/>
      <c r="F81" s="36"/>
      <c r="G81" s="38"/>
      <c r="H81" s="2"/>
    </row>
    <row r="82" spans="1:8" ht="18" x14ac:dyDescent="0.25">
      <c r="A82" s="42"/>
      <c r="B82" s="38"/>
      <c r="C82" s="38"/>
      <c r="D82" s="38"/>
      <c r="E82" s="38"/>
      <c r="F82" s="2"/>
      <c r="G82" s="2"/>
      <c r="H82" s="2"/>
    </row>
    <row r="83" spans="1:8" ht="15.75" x14ac:dyDescent="0.25">
      <c r="A83" s="47"/>
      <c r="B83" s="2"/>
      <c r="C83" s="2"/>
      <c r="D83" s="2"/>
      <c r="E83" s="2"/>
      <c r="F83" s="2"/>
      <c r="G83" s="2"/>
      <c r="H83" s="2"/>
    </row>
  </sheetData>
  <phoneticPr fontId="17" type="noConversion"/>
  <printOptions horizontalCentered="1"/>
  <pageMargins left="0.75" right="0.75" top="0.25" bottom="0.25" header="0.5" footer="0.5"/>
  <pageSetup scale="4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tabSelected="1" topLeftCell="A43" zoomScale="87" workbookViewId="0">
      <selection activeCell="F70" sqref="F70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8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AUGUST 2024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1"/>
      <c r="B5" s="87"/>
      <c r="C5" s="4"/>
      <c r="D5" s="6" t="s">
        <v>150</v>
      </c>
      <c r="E5" s="7"/>
      <c r="F5" s="8"/>
      <c r="G5" s="5"/>
      <c r="H5" s="2"/>
    </row>
    <row r="6" spans="1:8" ht="18" x14ac:dyDescent="0.25">
      <c r="A6" s="23" t="s">
        <v>3</v>
      </c>
      <c r="B6" s="87"/>
      <c r="C6" s="4"/>
      <c r="D6" s="4"/>
      <c r="E6" s="4"/>
      <c r="F6" s="5"/>
      <c r="G6" s="5"/>
      <c r="H6" s="2"/>
    </row>
    <row r="7" spans="1:8" ht="15.75" x14ac:dyDescent="0.25">
      <c r="A7" s="63"/>
      <c r="B7" s="63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63"/>
      <c r="B8" s="63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78" t="s">
        <v>10</v>
      </c>
      <c r="B9" s="13"/>
      <c r="C9" s="14"/>
      <c r="D9" s="72"/>
      <c r="E9" s="105"/>
      <c r="F9" s="105"/>
      <c r="G9" s="106"/>
      <c r="H9" s="15"/>
    </row>
    <row r="10" spans="1:8" ht="15.75" x14ac:dyDescent="0.25">
      <c r="A10" s="78" t="s">
        <v>11</v>
      </c>
      <c r="B10" s="13"/>
      <c r="C10" s="14"/>
      <c r="D10" s="72">
        <v>3</v>
      </c>
      <c r="E10" s="105">
        <v>490799</v>
      </c>
      <c r="F10" s="105">
        <v>53301.5</v>
      </c>
      <c r="G10" s="106">
        <f>F10/E10</f>
        <v>0.10860148451810211</v>
      </c>
      <c r="H10" s="15"/>
    </row>
    <row r="11" spans="1:8" ht="15.75" x14ac:dyDescent="0.25">
      <c r="A11" s="78" t="s">
        <v>119</v>
      </c>
      <c r="B11" s="13"/>
      <c r="C11" s="14"/>
      <c r="D11" s="72"/>
      <c r="E11" s="105"/>
      <c r="F11" s="105"/>
      <c r="G11" s="106"/>
      <c r="H11" s="15"/>
    </row>
    <row r="12" spans="1:8" ht="15.75" x14ac:dyDescent="0.25">
      <c r="A12" s="78" t="s">
        <v>25</v>
      </c>
      <c r="B12" s="13"/>
      <c r="C12" s="14"/>
      <c r="D12" s="72"/>
      <c r="E12" s="105"/>
      <c r="F12" s="105"/>
      <c r="G12" s="106"/>
      <c r="H12" s="15"/>
    </row>
    <row r="13" spans="1:8" ht="15.75" x14ac:dyDescent="0.25">
      <c r="A13" s="78" t="s">
        <v>74</v>
      </c>
      <c r="B13" s="13"/>
      <c r="C13" s="14"/>
      <c r="D13" s="72"/>
      <c r="E13" s="105"/>
      <c r="F13" s="105"/>
      <c r="G13" s="106"/>
      <c r="H13" s="15"/>
    </row>
    <row r="14" spans="1:8" ht="15.75" x14ac:dyDescent="0.25">
      <c r="A14" s="78" t="s">
        <v>106</v>
      </c>
      <c r="B14" s="13"/>
      <c r="C14" s="14"/>
      <c r="D14" s="72"/>
      <c r="E14" s="105"/>
      <c r="F14" s="105"/>
      <c r="G14" s="106"/>
      <c r="H14" s="15"/>
    </row>
    <row r="15" spans="1:8" ht="15.75" x14ac:dyDescent="0.25">
      <c r="A15" s="78" t="s">
        <v>108</v>
      </c>
      <c r="B15" s="13"/>
      <c r="C15" s="14"/>
      <c r="D15" s="72">
        <v>9</v>
      </c>
      <c r="E15" s="105">
        <f>1368062+1510</f>
        <v>1369572</v>
      </c>
      <c r="F15" s="105">
        <f>270106-12010</f>
        <v>258096</v>
      </c>
      <c r="G15" s="106">
        <f>F15/E15</f>
        <v>0.18845011434229086</v>
      </c>
      <c r="H15" s="15"/>
    </row>
    <row r="16" spans="1:8" ht="15.75" x14ac:dyDescent="0.25">
      <c r="A16" s="78" t="s">
        <v>103</v>
      </c>
      <c r="B16" s="13"/>
      <c r="C16" s="14"/>
      <c r="D16" s="72">
        <v>5</v>
      </c>
      <c r="E16" s="105">
        <v>657201</v>
      </c>
      <c r="F16" s="105">
        <v>219850</v>
      </c>
      <c r="G16" s="106">
        <f>F16/E16</f>
        <v>0.33452474965801937</v>
      </c>
      <c r="H16" s="15"/>
    </row>
    <row r="17" spans="1:8" ht="15.75" x14ac:dyDescent="0.25">
      <c r="A17" s="78" t="s">
        <v>78</v>
      </c>
      <c r="B17" s="13"/>
      <c r="C17" s="14"/>
      <c r="D17" s="72"/>
      <c r="E17" s="105"/>
      <c r="F17" s="105"/>
      <c r="G17" s="106"/>
      <c r="H17" s="15"/>
    </row>
    <row r="18" spans="1:8" ht="15.75" x14ac:dyDescent="0.25">
      <c r="A18" s="69" t="s">
        <v>113</v>
      </c>
      <c r="B18" s="13"/>
      <c r="C18" s="14"/>
      <c r="D18" s="72"/>
      <c r="E18" s="105"/>
      <c r="F18" s="105"/>
      <c r="G18" s="106"/>
      <c r="H18" s="15"/>
    </row>
    <row r="19" spans="1:8" ht="15.75" x14ac:dyDescent="0.25">
      <c r="A19" s="69" t="s">
        <v>14</v>
      </c>
      <c r="B19" s="13"/>
      <c r="C19" s="14"/>
      <c r="D19" s="72">
        <v>1</v>
      </c>
      <c r="E19" s="105">
        <v>73499</v>
      </c>
      <c r="F19" s="105">
        <v>11775</v>
      </c>
      <c r="G19" s="106">
        <f>F19/E19</f>
        <v>0.16020626130967769</v>
      </c>
      <c r="H19" s="15"/>
    </row>
    <row r="20" spans="1:8" ht="15.75" x14ac:dyDescent="0.25">
      <c r="A20" s="78" t="s">
        <v>15</v>
      </c>
      <c r="B20" s="13"/>
      <c r="C20" s="14"/>
      <c r="D20" s="72">
        <v>1</v>
      </c>
      <c r="E20" s="105">
        <v>939960</v>
      </c>
      <c r="F20" s="105">
        <v>204894</v>
      </c>
      <c r="G20" s="106">
        <f>F20/E20</f>
        <v>0.2179816162389889</v>
      </c>
      <c r="H20" s="15"/>
    </row>
    <row r="21" spans="1:8" ht="15.75" x14ac:dyDescent="0.25">
      <c r="A21" s="78" t="s">
        <v>59</v>
      </c>
      <c r="B21" s="13"/>
      <c r="C21" s="14"/>
      <c r="D21" s="72"/>
      <c r="E21" s="105"/>
      <c r="F21" s="105"/>
      <c r="G21" s="106"/>
      <c r="H21" s="15"/>
    </row>
    <row r="22" spans="1:8" ht="15.75" x14ac:dyDescent="0.25">
      <c r="A22" s="78" t="s">
        <v>97</v>
      </c>
      <c r="B22" s="13"/>
      <c r="C22" s="14"/>
      <c r="D22" s="72"/>
      <c r="E22" s="105"/>
      <c r="F22" s="105"/>
      <c r="G22" s="106"/>
      <c r="H22" s="15"/>
    </row>
    <row r="23" spans="1:8" ht="15.75" x14ac:dyDescent="0.25">
      <c r="A23" s="78" t="s">
        <v>114</v>
      </c>
      <c r="B23" s="13"/>
      <c r="C23" s="14"/>
      <c r="D23" s="72"/>
      <c r="E23" s="105"/>
      <c r="F23" s="105"/>
      <c r="G23" s="106"/>
      <c r="H23" s="15"/>
    </row>
    <row r="24" spans="1:8" ht="15.75" x14ac:dyDescent="0.25">
      <c r="A24" s="78" t="s">
        <v>18</v>
      </c>
      <c r="B24" s="13"/>
      <c r="C24" s="14"/>
      <c r="D24" s="72"/>
      <c r="E24" s="105"/>
      <c r="F24" s="105"/>
      <c r="G24" s="106"/>
      <c r="H24" s="15"/>
    </row>
    <row r="25" spans="1:8" ht="15.75" x14ac:dyDescent="0.25">
      <c r="A25" s="79" t="s">
        <v>20</v>
      </c>
      <c r="B25" s="13"/>
      <c r="C25" s="14"/>
      <c r="D25" s="72">
        <v>3</v>
      </c>
      <c r="E25" s="105">
        <v>869305</v>
      </c>
      <c r="F25" s="105">
        <v>247387.5</v>
      </c>
      <c r="G25" s="106">
        <f>F25/E25</f>
        <v>0.28458078580015067</v>
      </c>
      <c r="H25" s="15"/>
    </row>
    <row r="26" spans="1:8" ht="15.75" x14ac:dyDescent="0.25">
      <c r="A26" s="79" t="s">
        <v>21</v>
      </c>
      <c r="B26" s="13"/>
      <c r="C26" s="14"/>
      <c r="D26" s="72">
        <v>9</v>
      </c>
      <c r="E26" s="105">
        <v>104189</v>
      </c>
      <c r="F26" s="105">
        <v>104189</v>
      </c>
      <c r="G26" s="106">
        <f>F26/E26</f>
        <v>1</v>
      </c>
      <c r="H26" s="15"/>
    </row>
    <row r="27" spans="1:8" ht="15.75" x14ac:dyDescent="0.25">
      <c r="A27" s="69" t="s">
        <v>22</v>
      </c>
      <c r="B27" s="13"/>
      <c r="C27" s="14"/>
      <c r="D27" s="72"/>
      <c r="E27" s="105"/>
      <c r="F27" s="105"/>
      <c r="G27" s="106"/>
      <c r="H27" s="15"/>
    </row>
    <row r="28" spans="1:8" ht="15.75" x14ac:dyDescent="0.25">
      <c r="A28" s="69" t="s">
        <v>23</v>
      </c>
      <c r="B28" s="13"/>
      <c r="C28" s="14"/>
      <c r="D28" s="72"/>
      <c r="E28" s="105">
        <v>17290</v>
      </c>
      <c r="F28" s="105">
        <v>-3810</v>
      </c>
      <c r="G28" s="106">
        <f>F28/E28</f>
        <v>-0.2203585887796414</v>
      </c>
      <c r="H28" s="15"/>
    </row>
    <row r="29" spans="1:8" ht="15.75" x14ac:dyDescent="0.25">
      <c r="A29" s="69" t="s">
        <v>24</v>
      </c>
      <c r="B29" s="13"/>
      <c r="C29" s="14"/>
      <c r="D29" s="72">
        <v>1</v>
      </c>
      <c r="E29" s="105">
        <v>106384</v>
      </c>
      <c r="F29" s="105">
        <v>21440.66</v>
      </c>
      <c r="G29" s="106">
        <f t="shared" ref="G29:G34" si="0">F29/E29</f>
        <v>0.20154026921341556</v>
      </c>
      <c r="H29" s="15"/>
    </row>
    <row r="30" spans="1:8" ht="15.75" x14ac:dyDescent="0.25">
      <c r="A30" s="69" t="s">
        <v>67</v>
      </c>
      <c r="B30" s="13"/>
      <c r="C30" s="14"/>
      <c r="D30" s="72"/>
      <c r="E30" s="105"/>
      <c r="F30" s="105"/>
      <c r="G30" s="106"/>
      <c r="H30" s="15"/>
    </row>
    <row r="31" spans="1:8" ht="15.75" x14ac:dyDescent="0.25">
      <c r="A31" s="69" t="s">
        <v>155</v>
      </c>
      <c r="B31" s="13"/>
      <c r="C31" s="14"/>
      <c r="D31" s="72"/>
      <c r="E31" s="105"/>
      <c r="F31" s="105"/>
      <c r="G31" s="106"/>
      <c r="H31" s="15"/>
    </row>
    <row r="32" spans="1:8" ht="15.75" x14ac:dyDescent="0.25">
      <c r="A32" s="69" t="s">
        <v>109</v>
      </c>
      <c r="B32" s="13"/>
      <c r="C32" s="14"/>
      <c r="D32" s="72"/>
      <c r="E32" s="105"/>
      <c r="F32" s="105"/>
      <c r="G32" s="106"/>
      <c r="H32" s="15"/>
    </row>
    <row r="33" spans="1:8" ht="15.75" x14ac:dyDescent="0.25">
      <c r="A33" s="69" t="s">
        <v>27</v>
      </c>
      <c r="B33" s="13"/>
      <c r="C33" s="14"/>
      <c r="D33" s="72">
        <v>1</v>
      </c>
      <c r="E33" s="105">
        <v>388824</v>
      </c>
      <c r="F33" s="105">
        <v>94408</v>
      </c>
      <c r="G33" s="106">
        <f t="shared" si="0"/>
        <v>0.24280394214348908</v>
      </c>
      <c r="H33" s="15"/>
    </row>
    <row r="34" spans="1:8" ht="15.75" x14ac:dyDescent="0.25">
      <c r="A34" s="69" t="s">
        <v>76</v>
      </c>
      <c r="B34" s="13"/>
      <c r="C34" s="14"/>
      <c r="D34" s="72">
        <v>2</v>
      </c>
      <c r="E34" s="105">
        <v>1109138</v>
      </c>
      <c r="F34" s="105">
        <v>131217</v>
      </c>
      <c r="G34" s="106">
        <f t="shared" si="0"/>
        <v>0.118305386705712</v>
      </c>
      <c r="H34" s="15"/>
    </row>
    <row r="35" spans="1:8" x14ac:dyDescent="0.2">
      <c r="A35" s="16" t="s">
        <v>28</v>
      </c>
      <c r="B35" s="13"/>
      <c r="C35" s="14"/>
      <c r="D35" s="73"/>
      <c r="E35" s="104"/>
      <c r="F35" s="105"/>
      <c r="G35" s="107"/>
      <c r="H35" s="15"/>
    </row>
    <row r="36" spans="1:8" x14ac:dyDescent="0.2">
      <c r="A36" s="16" t="s">
        <v>44</v>
      </c>
      <c r="B36" s="13"/>
      <c r="C36" s="14"/>
      <c r="D36" s="73"/>
      <c r="E36" s="104"/>
      <c r="F36" s="105"/>
      <c r="G36" s="107"/>
      <c r="H36" s="15"/>
    </row>
    <row r="37" spans="1:8" x14ac:dyDescent="0.2">
      <c r="A37" s="16" t="s">
        <v>30</v>
      </c>
      <c r="B37" s="13"/>
      <c r="C37" s="14"/>
      <c r="D37" s="73"/>
      <c r="E37" s="104"/>
      <c r="F37" s="105"/>
      <c r="G37" s="107"/>
      <c r="H37" s="15"/>
    </row>
    <row r="38" spans="1:8" x14ac:dyDescent="0.2">
      <c r="A38" s="17"/>
      <c r="B38" s="18"/>
      <c r="C38" s="14"/>
      <c r="D38" s="73"/>
      <c r="E38" s="108"/>
      <c r="F38" s="108"/>
      <c r="G38" s="107"/>
      <c r="H38" s="15"/>
    </row>
    <row r="39" spans="1:8" ht="15.75" x14ac:dyDescent="0.25">
      <c r="A39" s="19" t="s">
        <v>31</v>
      </c>
      <c r="B39" s="20"/>
      <c r="C39" s="21"/>
      <c r="D39" s="74">
        <f>SUM(D9:D38)</f>
        <v>35</v>
      </c>
      <c r="E39" s="116">
        <f>SUM(E9:E38)</f>
        <v>6126161</v>
      </c>
      <c r="F39" s="116">
        <f>SUM(F9:F38)</f>
        <v>1342748.66</v>
      </c>
      <c r="G39" s="121">
        <f>F39/E39</f>
        <v>0.21918272471128328</v>
      </c>
      <c r="H39" s="15"/>
    </row>
    <row r="40" spans="1:8" ht="15.75" x14ac:dyDescent="0.25">
      <c r="A40" s="89"/>
      <c r="B40" s="90"/>
      <c r="C40" s="22"/>
      <c r="D40" s="91"/>
      <c r="E40" s="128"/>
      <c r="F40" s="128"/>
      <c r="G40" s="129"/>
      <c r="H40" s="2"/>
    </row>
    <row r="41" spans="1:8" ht="18" x14ac:dyDescent="0.25">
      <c r="A41" s="23" t="s">
        <v>32</v>
      </c>
      <c r="B41" s="24"/>
      <c r="C41" s="14"/>
      <c r="D41" s="11"/>
      <c r="E41" s="113"/>
      <c r="F41" s="76"/>
      <c r="G41" s="76"/>
      <c r="H41" s="15"/>
    </row>
    <row r="42" spans="1:8" ht="15.75" x14ac:dyDescent="0.25">
      <c r="A42" s="26"/>
      <c r="B42" s="26"/>
      <c r="C42" s="14"/>
      <c r="D42" s="114"/>
      <c r="E42" s="11" t="s">
        <v>132</v>
      </c>
      <c r="F42" s="11" t="s">
        <v>132</v>
      </c>
      <c r="G42" s="11" t="s">
        <v>5</v>
      </c>
      <c r="H42" s="15"/>
    </row>
    <row r="43" spans="1:8" ht="15.75" x14ac:dyDescent="0.25">
      <c r="A43" s="26"/>
      <c r="B43" s="26"/>
      <c r="C43" s="14"/>
      <c r="D43" s="114" t="s">
        <v>6</v>
      </c>
      <c r="E43" s="77" t="s">
        <v>133</v>
      </c>
      <c r="F43" s="76" t="s">
        <v>8</v>
      </c>
      <c r="G43" s="81" t="s">
        <v>134</v>
      </c>
      <c r="H43" s="15"/>
    </row>
    <row r="44" spans="1:8" ht="15.75" x14ac:dyDescent="0.25">
      <c r="A44" s="27" t="s">
        <v>33</v>
      </c>
      <c r="B44" s="28"/>
      <c r="C44" s="14"/>
      <c r="D44" s="72">
        <v>55</v>
      </c>
      <c r="E44" s="105">
        <v>12537768.1</v>
      </c>
      <c r="F44" s="105">
        <v>1024650.98</v>
      </c>
      <c r="G44" s="106">
        <f>1-(+F44/E44)</f>
        <v>0.91827484989134545</v>
      </c>
      <c r="H44" s="15"/>
    </row>
    <row r="45" spans="1:8" ht="15.75" x14ac:dyDescent="0.25">
      <c r="A45" s="27" t="s">
        <v>34</v>
      </c>
      <c r="B45" s="28"/>
      <c r="C45" s="14"/>
      <c r="D45" s="72">
        <v>6</v>
      </c>
      <c r="E45" s="105">
        <v>898186.15</v>
      </c>
      <c r="F45" s="105">
        <v>39208.99</v>
      </c>
      <c r="G45" s="106">
        <f>1-(+F45/E45)</f>
        <v>0.95634647672979589</v>
      </c>
      <c r="H45" s="15"/>
    </row>
    <row r="46" spans="1:8" ht="15.75" x14ac:dyDescent="0.25">
      <c r="A46" s="27" t="s">
        <v>35</v>
      </c>
      <c r="B46" s="28"/>
      <c r="C46" s="14"/>
      <c r="D46" s="72">
        <v>52</v>
      </c>
      <c r="E46" s="105">
        <v>6483592.25</v>
      </c>
      <c r="F46" s="105">
        <v>450420.31</v>
      </c>
      <c r="G46" s="106">
        <f>1-(+F46/E46)</f>
        <v>0.93052920470129807</v>
      </c>
      <c r="H46" s="15"/>
    </row>
    <row r="47" spans="1:8" ht="15.75" x14ac:dyDescent="0.25">
      <c r="A47" s="27" t="s">
        <v>36</v>
      </c>
      <c r="B47" s="28"/>
      <c r="C47" s="14"/>
      <c r="D47" s="72">
        <v>4</v>
      </c>
      <c r="E47" s="105">
        <v>1011808.25</v>
      </c>
      <c r="F47" s="105">
        <v>-6803.75</v>
      </c>
      <c r="G47" s="106">
        <f>1-(+F47/E47)</f>
        <v>1.0067243472268586</v>
      </c>
      <c r="H47" s="15"/>
    </row>
    <row r="48" spans="1:8" ht="15.75" x14ac:dyDescent="0.25">
      <c r="A48" s="27" t="s">
        <v>37</v>
      </c>
      <c r="B48" s="28"/>
      <c r="C48" s="14"/>
      <c r="D48" s="72">
        <v>43</v>
      </c>
      <c r="E48" s="105">
        <v>10988830.5</v>
      </c>
      <c r="F48" s="105">
        <v>746460.98</v>
      </c>
      <c r="G48" s="106">
        <f t="shared" ref="G48:G54" si="1">1-(+F48/E48)</f>
        <v>0.93207093511907391</v>
      </c>
      <c r="H48" s="15"/>
    </row>
    <row r="49" spans="1:8" ht="15.75" x14ac:dyDescent="0.25">
      <c r="A49" s="27" t="s">
        <v>38</v>
      </c>
      <c r="B49" s="28"/>
      <c r="C49" s="14"/>
      <c r="D49" s="72">
        <v>1</v>
      </c>
      <c r="E49" s="105">
        <v>441367</v>
      </c>
      <c r="F49" s="105">
        <v>9798</v>
      </c>
      <c r="G49" s="106">
        <f t="shared" si="1"/>
        <v>0.97780078710007767</v>
      </c>
      <c r="H49" s="2"/>
    </row>
    <row r="50" spans="1:8" ht="15.75" x14ac:dyDescent="0.25">
      <c r="A50" s="27" t="s">
        <v>39</v>
      </c>
      <c r="B50" s="28"/>
      <c r="C50" s="21"/>
      <c r="D50" s="72">
        <v>2</v>
      </c>
      <c r="E50" s="105">
        <v>260135</v>
      </c>
      <c r="F50" s="105">
        <v>27554.65</v>
      </c>
      <c r="G50" s="106">
        <f t="shared" si="1"/>
        <v>0.89407557614315647</v>
      </c>
      <c r="H50" s="2"/>
    </row>
    <row r="51" spans="1:8" ht="15.75" x14ac:dyDescent="0.25">
      <c r="A51" s="27" t="s">
        <v>40</v>
      </c>
      <c r="B51" s="28"/>
      <c r="C51" s="33"/>
      <c r="D51" s="72"/>
      <c r="E51" s="105"/>
      <c r="F51" s="105"/>
      <c r="G51" s="106"/>
      <c r="H51" s="2"/>
    </row>
    <row r="52" spans="1:8" ht="18" x14ac:dyDescent="0.25">
      <c r="A52" s="53" t="s">
        <v>41</v>
      </c>
      <c r="B52" s="28"/>
      <c r="C52" s="35"/>
      <c r="D52" s="72">
        <v>1</v>
      </c>
      <c r="E52" s="105">
        <v>295800</v>
      </c>
      <c r="F52" s="105">
        <v>6325</v>
      </c>
      <c r="G52" s="106">
        <f t="shared" si="1"/>
        <v>0.9786173089925625</v>
      </c>
      <c r="H52" s="2"/>
    </row>
    <row r="53" spans="1:8" ht="18" x14ac:dyDescent="0.25">
      <c r="A53" s="54" t="s">
        <v>60</v>
      </c>
      <c r="B53" s="28"/>
      <c r="C53" s="35"/>
      <c r="D53" s="72">
        <v>1</v>
      </c>
      <c r="E53" s="105">
        <v>66500</v>
      </c>
      <c r="F53" s="105">
        <v>27200</v>
      </c>
      <c r="G53" s="106">
        <f t="shared" si="1"/>
        <v>0.59097744360902249</v>
      </c>
      <c r="H53" s="2"/>
    </row>
    <row r="54" spans="1:8" ht="15.75" x14ac:dyDescent="0.25">
      <c r="A54" s="27" t="s">
        <v>98</v>
      </c>
      <c r="B54" s="28"/>
      <c r="C54" s="39"/>
      <c r="D54" s="72">
        <v>671</v>
      </c>
      <c r="E54" s="105">
        <v>67955388.540000007</v>
      </c>
      <c r="F54" s="105">
        <v>7950817.0499999998</v>
      </c>
      <c r="G54" s="106">
        <f t="shared" si="1"/>
        <v>0.88299946154645292</v>
      </c>
      <c r="H54" s="2"/>
    </row>
    <row r="55" spans="1:8" ht="15.75" x14ac:dyDescent="0.25">
      <c r="A55" s="70" t="s">
        <v>99</v>
      </c>
      <c r="B55" s="30"/>
      <c r="C55" s="39"/>
      <c r="D55" s="72"/>
      <c r="E55" s="105"/>
      <c r="F55" s="105"/>
      <c r="G55" s="106"/>
      <c r="H55" s="2"/>
    </row>
    <row r="56" spans="1:8" x14ac:dyDescent="0.2">
      <c r="A56" s="16" t="s">
        <v>42</v>
      </c>
      <c r="B56" s="30"/>
      <c r="C56" s="39"/>
      <c r="D56" s="73"/>
      <c r="E56" s="108"/>
      <c r="F56" s="105"/>
      <c r="G56" s="107"/>
      <c r="H56" s="2"/>
    </row>
    <row r="57" spans="1:8" ht="18" x14ac:dyDescent="0.25">
      <c r="A57" s="16" t="s">
        <v>43</v>
      </c>
      <c r="B57" s="28"/>
      <c r="C57" s="38"/>
      <c r="D57" s="73"/>
      <c r="E57" s="108"/>
      <c r="F57" s="105"/>
      <c r="G57" s="107"/>
      <c r="H57" s="2"/>
    </row>
    <row r="58" spans="1:8" ht="18" x14ac:dyDescent="0.25">
      <c r="A58" s="16" t="s">
        <v>44</v>
      </c>
      <c r="B58" s="28"/>
      <c r="C58" s="38"/>
      <c r="D58" s="73"/>
      <c r="E58" s="104"/>
      <c r="F58" s="105"/>
      <c r="G58" s="107"/>
      <c r="H58" s="2"/>
    </row>
    <row r="59" spans="1:8" ht="18" x14ac:dyDescent="0.25">
      <c r="A59" s="16" t="s">
        <v>30</v>
      </c>
      <c r="B59" s="28"/>
      <c r="C59" s="86"/>
      <c r="D59" s="73"/>
      <c r="E59" s="104"/>
      <c r="F59" s="105"/>
      <c r="G59" s="107"/>
      <c r="H59" s="2"/>
    </row>
    <row r="60" spans="1:8" ht="18" x14ac:dyDescent="0.25">
      <c r="A60" s="32"/>
      <c r="B60" s="18"/>
      <c r="C60" s="38"/>
      <c r="D60" s="73"/>
      <c r="E60" s="115"/>
      <c r="F60" s="115"/>
      <c r="G60" s="107"/>
      <c r="H60" s="2"/>
    </row>
    <row r="61" spans="1:8" ht="18" x14ac:dyDescent="0.25">
      <c r="A61" s="20" t="s">
        <v>45</v>
      </c>
      <c r="B61" s="20"/>
      <c r="C61" s="38"/>
      <c r="D61" s="74">
        <f>SUM(D44:D57)</f>
        <v>836</v>
      </c>
      <c r="E61" s="116">
        <f>SUM(E44:E60)</f>
        <v>100939375.79000001</v>
      </c>
      <c r="F61" s="116">
        <f>SUM(F44:F60)</f>
        <v>10275632.209999999</v>
      </c>
      <c r="G61" s="110">
        <f>1-(+F61/E61)</f>
        <v>0.89819996280363368</v>
      </c>
      <c r="H61" s="2"/>
    </row>
    <row r="62" spans="1:8" ht="18" x14ac:dyDescent="0.25">
      <c r="A62" s="33"/>
      <c r="B62" s="33"/>
      <c r="C62" s="38"/>
      <c r="D62" s="117"/>
      <c r="E62" s="118"/>
      <c r="F62" s="119"/>
      <c r="G62" s="119"/>
      <c r="H62" s="2"/>
    </row>
    <row r="63" spans="1:8" ht="18" x14ac:dyDescent="0.25">
      <c r="A63" s="34" t="s">
        <v>46</v>
      </c>
      <c r="B63" s="35"/>
      <c r="C63" s="38"/>
      <c r="D63" s="120"/>
      <c r="E63" s="120"/>
      <c r="F63" s="36">
        <f>F61+F39</f>
        <v>11618380.869999999</v>
      </c>
      <c r="G63" s="120"/>
      <c r="H63" s="2"/>
    </row>
    <row r="64" spans="1:8" ht="18" x14ac:dyDescent="0.25">
      <c r="A64" s="42"/>
      <c r="B64" s="38"/>
      <c r="C64" s="38"/>
      <c r="D64" s="120"/>
      <c r="E64" s="137"/>
      <c r="F64" s="138"/>
      <c r="G64" s="138"/>
      <c r="H64" s="2"/>
    </row>
    <row r="65" spans="1:8" ht="15.75" x14ac:dyDescent="0.25">
      <c r="A65" s="4" t="s">
        <v>47</v>
      </c>
      <c r="B65" s="39"/>
      <c r="C65" s="39"/>
      <c r="D65" s="139"/>
      <c r="E65" s="139"/>
      <c r="F65" s="40"/>
      <c r="G65" s="139"/>
      <c r="H65" s="2"/>
    </row>
    <row r="66" spans="1:8" ht="15.75" x14ac:dyDescent="0.25">
      <c r="A66" s="4" t="s">
        <v>48</v>
      </c>
      <c r="B66" s="39"/>
      <c r="C66" s="39"/>
      <c r="D66" s="139"/>
      <c r="E66" s="139"/>
      <c r="F66" s="40"/>
      <c r="G66" s="139"/>
      <c r="H66" s="2"/>
    </row>
    <row r="67" spans="1:8" ht="15.75" x14ac:dyDescent="0.25">
      <c r="A67" s="4" t="s">
        <v>49</v>
      </c>
      <c r="B67" s="39"/>
      <c r="C67" s="39"/>
      <c r="D67" s="139"/>
      <c r="E67" s="139"/>
      <c r="F67" s="40"/>
      <c r="G67" s="139"/>
      <c r="H67" s="2"/>
    </row>
    <row r="68" spans="1:8" ht="15.75" x14ac:dyDescent="0.25">
      <c r="A68" s="4"/>
      <c r="B68" s="39"/>
      <c r="C68" s="39"/>
      <c r="D68" s="139"/>
      <c r="E68" s="139"/>
      <c r="F68" s="40"/>
      <c r="G68" s="139"/>
      <c r="H68" s="2"/>
    </row>
    <row r="69" spans="1:8" ht="18" x14ac:dyDescent="0.25">
      <c r="A69" s="41" t="s">
        <v>50</v>
      </c>
      <c r="B69" s="38"/>
      <c r="C69" s="38"/>
      <c r="D69" s="120"/>
      <c r="E69" s="120"/>
      <c r="F69" s="36"/>
      <c r="G69" s="120"/>
      <c r="H69" s="2"/>
    </row>
    <row r="70" spans="1:8" ht="18" x14ac:dyDescent="0.25">
      <c r="A70" s="42"/>
      <c r="B70" s="38"/>
      <c r="C70" s="38"/>
      <c r="D70" s="120"/>
      <c r="E70" s="120"/>
      <c r="F70" s="138"/>
      <c r="G70" s="138"/>
      <c r="H70" s="2"/>
    </row>
    <row r="71" spans="1:8" ht="15.75" x14ac:dyDescent="0.25">
      <c r="A71" s="47"/>
      <c r="B71" s="2"/>
      <c r="C71" s="2"/>
      <c r="D71" s="138"/>
      <c r="E71" s="138"/>
      <c r="F71" s="138"/>
      <c r="G71" s="138"/>
      <c r="H71" s="2"/>
    </row>
    <row r="72" spans="1:8" ht="18" x14ac:dyDescent="0.25">
      <c r="D72" s="120"/>
      <c r="E72" s="120"/>
      <c r="F72" s="36"/>
      <c r="G72" s="120"/>
    </row>
  </sheetData>
  <phoneticPr fontId="17" type="noConversion"/>
  <printOptions horizontalCentered="1"/>
  <pageMargins left="0.75" right="0.75" top="0.31" bottom="0.25" header="0.5" footer="0.5"/>
  <pageSetup scale="5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69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7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AUGUST 2024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79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40" t="s">
        <v>10</v>
      </c>
      <c r="B9" s="141"/>
      <c r="C9" s="14"/>
      <c r="D9" s="72">
        <v>7</v>
      </c>
      <c r="E9" s="104">
        <v>935700</v>
      </c>
      <c r="F9" s="105">
        <v>279714.5</v>
      </c>
      <c r="G9" s="106">
        <f>+F9/E9</f>
        <v>0.29893609062733784</v>
      </c>
      <c r="H9" s="15"/>
    </row>
    <row r="10" spans="1:8" ht="15.75" x14ac:dyDescent="0.25">
      <c r="A10" s="140" t="s">
        <v>141</v>
      </c>
      <c r="B10" s="141"/>
      <c r="C10" s="14"/>
      <c r="D10" s="72"/>
      <c r="E10" s="104"/>
      <c r="F10" s="105"/>
      <c r="G10" s="106"/>
      <c r="H10" s="15"/>
    </row>
    <row r="11" spans="1:8" ht="15.75" x14ac:dyDescent="0.25">
      <c r="A11" s="140" t="s">
        <v>11</v>
      </c>
      <c r="B11" s="141"/>
      <c r="C11" s="14"/>
      <c r="D11" s="72">
        <v>2</v>
      </c>
      <c r="E11" s="104">
        <v>270616</v>
      </c>
      <c r="F11" s="105">
        <v>79003</v>
      </c>
      <c r="G11" s="106">
        <f>F11/E11</f>
        <v>0.29193765335382976</v>
      </c>
      <c r="H11" s="15"/>
    </row>
    <row r="12" spans="1:8" ht="15.75" x14ac:dyDescent="0.25">
      <c r="A12" s="140" t="s">
        <v>12</v>
      </c>
      <c r="B12" s="141"/>
      <c r="C12" s="14"/>
      <c r="D12" s="72"/>
      <c r="E12" s="104"/>
      <c r="F12" s="105"/>
      <c r="G12" s="106"/>
      <c r="H12" s="15"/>
    </row>
    <row r="13" spans="1:8" ht="15.75" x14ac:dyDescent="0.25">
      <c r="A13" s="140" t="s">
        <v>113</v>
      </c>
      <c r="B13" s="141"/>
      <c r="C13" s="14"/>
      <c r="D13" s="72"/>
      <c r="E13" s="104"/>
      <c r="F13" s="105"/>
      <c r="G13" s="106"/>
      <c r="H13" s="15"/>
    </row>
    <row r="14" spans="1:8" ht="15.75" x14ac:dyDescent="0.25">
      <c r="A14" s="140" t="s">
        <v>53</v>
      </c>
      <c r="B14" s="141"/>
      <c r="C14" s="14"/>
      <c r="D14" s="72"/>
      <c r="E14" s="104"/>
      <c r="F14" s="105"/>
      <c r="G14" s="106"/>
      <c r="H14" s="15"/>
    </row>
    <row r="15" spans="1:8" ht="15.75" x14ac:dyDescent="0.25">
      <c r="A15" s="140" t="s">
        <v>105</v>
      </c>
      <c r="B15" s="141"/>
      <c r="C15" s="14"/>
      <c r="D15" s="72">
        <v>1</v>
      </c>
      <c r="E15" s="104">
        <v>217562</v>
      </c>
      <c r="F15" s="105">
        <v>29263.5</v>
      </c>
      <c r="G15" s="106">
        <f>F15/E15</f>
        <v>0.13450648550757946</v>
      </c>
      <c r="H15" s="15"/>
    </row>
    <row r="16" spans="1:8" ht="15.75" x14ac:dyDescent="0.25">
      <c r="A16" s="140" t="s">
        <v>121</v>
      </c>
      <c r="B16" s="141"/>
      <c r="C16" s="14"/>
      <c r="D16" s="72"/>
      <c r="E16" s="104"/>
      <c r="F16" s="105"/>
      <c r="G16" s="106"/>
      <c r="H16" s="15"/>
    </row>
    <row r="17" spans="1:8" ht="15.75" x14ac:dyDescent="0.25">
      <c r="A17" s="140" t="s">
        <v>13</v>
      </c>
      <c r="B17" s="141"/>
      <c r="C17" s="14"/>
      <c r="D17" s="72"/>
      <c r="E17" s="104"/>
      <c r="F17" s="105"/>
      <c r="G17" s="106"/>
      <c r="H17" s="15"/>
    </row>
    <row r="18" spans="1:8" ht="15.75" x14ac:dyDescent="0.25">
      <c r="A18" s="140" t="s">
        <v>14</v>
      </c>
      <c r="B18" s="141"/>
      <c r="C18" s="14"/>
      <c r="D18" s="72"/>
      <c r="E18" s="104"/>
      <c r="F18" s="105"/>
      <c r="G18" s="106"/>
      <c r="H18" s="15"/>
    </row>
    <row r="19" spans="1:8" ht="15.75" x14ac:dyDescent="0.25">
      <c r="A19" s="140" t="s">
        <v>15</v>
      </c>
      <c r="B19" s="141"/>
      <c r="C19" s="14"/>
      <c r="D19" s="72">
        <v>1</v>
      </c>
      <c r="E19" s="104">
        <v>434988</v>
      </c>
      <c r="F19" s="105">
        <v>131480.5</v>
      </c>
      <c r="G19" s="106">
        <f>F19/E19</f>
        <v>0.30226236126054051</v>
      </c>
      <c r="H19" s="15"/>
    </row>
    <row r="20" spans="1:8" ht="15.75" x14ac:dyDescent="0.25">
      <c r="A20" s="140" t="s">
        <v>16</v>
      </c>
      <c r="B20" s="141"/>
      <c r="C20" s="14"/>
      <c r="D20" s="72"/>
      <c r="E20" s="104"/>
      <c r="F20" s="105"/>
      <c r="G20" s="106"/>
      <c r="H20" s="15"/>
    </row>
    <row r="21" spans="1:8" ht="15.75" x14ac:dyDescent="0.25">
      <c r="A21" s="140" t="s">
        <v>109</v>
      </c>
      <c r="B21" s="141"/>
      <c r="C21" s="14"/>
      <c r="D21" s="72"/>
      <c r="E21" s="104"/>
      <c r="F21" s="105"/>
      <c r="G21" s="106"/>
      <c r="H21" s="15"/>
    </row>
    <row r="22" spans="1:8" ht="15.75" x14ac:dyDescent="0.25">
      <c r="A22" s="140" t="s">
        <v>56</v>
      </c>
      <c r="B22" s="141"/>
      <c r="C22" s="14"/>
      <c r="D22" s="72">
        <v>1</v>
      </c>
      <c r="E22" s="104">
        <v>224494</v>
      </c>
      <c r="F22" s="105">
        <v>81807.5</v>
      </c>
      <c r="G22" s="106">
        <f>F22/E22</f>
        <v>0.36440840289718213</v>
      </c>
      <c r="H22" s="15"/>
    </row>
    <row r="23" spans="1:8" ht="15.75" x14ac:dyDescent="0.25">
      <c r="A23" s="140" t="s">
        <v>143</v>
      </c>
      <c r="B23" s="141"/>
      <c r="C23" s="14"/>
      <c r="D23" s="72"/>
      <c r="E23" s="104"/>
      <c r="F23" s="105"/>
      <c r="G23" s="106"/>
      <c r="H23" s="15"/>
    </row>
    <row r="24" spans="1:8" ht="15.75" x14ac:dyDescent="0.25">
      <c r="A24" s="140" t="s">
        <v>19</v>
      </c>
      <c r="B24" s="141"/>
      <c r="C24" s="14"/>
      <c r="D24" s="72"/>
      <c r="E24" s="104"/>
      <c r="F24" s="105"/>
      <c r="G24" s="106"/>
      <c r="H24" s="15"/>
    </row>
    <row r="25" spans="1:8" ht="15.75" x14ac:dyDescent="0.25">
      <c r="A25" s="142" t="s">
        <v>20</v>
      </c>
      <c r="B25" s="141"/>
      <c r="C25" s="14"/>
      <c r="D25" s="72"/>
      <c r="E25" s="104"/>
      <c r="F25" s="105"/>
      <c r="G25" s="106"/>
      <c r="H25" s="15"/>
    </row>
    <row r="26" spans="1:8" ht="15.75" x14ac:dyDescent="0.25">
      <c r="A26" s="142" t="s">
        <v>21</v>
      </c>
      <c r="B26" s="141"/>
      <c r="C26" s="14"/>
      <c r="D26" s="72"/>
      <c r="E26" s="104"/>
      <c r="F26" s="105"/>
      <c r="G26" s="106"/>
      <c r="H26" s="15"/>
    </row>
    <row r="27" spans="1:8" ht="15.75" x14ac:dyDescent="0.25">
      <c r="A27" s="143" t="s">
        <v>22</v>
      </c>
      <c r="B27" s="141"/>
      <c r="C27" s="14"/>
      <c r="D27" s="72"/>
      <c r="E27" s="105"/>
      <c r="F27" s="105"/>
      <c r="G27" s="106"/>
      <c r="H27" s="15"/>
    </row>
    <row r="28" spans="1:8" ht="15.75" x14ac:dyDescent="0.25">
      <c r="A28" s="143" t="s">
        <v>23</v>
      </c>
      <c r="B28" s="141"/>
      <c r="C28" s="14"/>
      <c r="D28" s="72"/>
      <c r="E28" s="105"/>
      <c r="F28" s="105"/>
      <c r="G28" s="106"/>
      <c r="H28" s="15"/>
    </row>
    <row r="29" spans="1:8" ht="15.75" x14ac:dyDescent="0.25">
      <c r="A29" s="143" t="s">
        <v>24</v>
      </c>
      <c r="B29" s="141"/>
      <c r="C29" s="14"/>
      <c r="D29" s="72">
        <v>1</v>
      </c>
      <c r="E29" s="105">
        <v>39661</v>
      </c>
      <c r="F29" s="105">
        <v>12579</v>
      </c>
      <c r="G29" s="106">
        <f>F29/E29</f>
        <v>0.3171629560525453</v>
      </c>
      <c r="H29" s="15"/>
    </row>
    <row r="30" spans="1:8" ht="15.75" x14ac:dyDescent="0.25">
      <c r="A30" s="143" t="s">
        <v>25</v>
      </c>
      <c r="B30" s="141"/>
      <c r="C30" s="14"/>
      <c r="D30" s="72">
        <v>1</v>
      </c>
      <c r="E30" s="105">
        <v>170936</v>
      </c>
      <c r="F30" s="105">
        <v>25374</v>
      </c>
      <c r="G30" s="106">
        <f>F30/E30</f>
        <v>0.14844152197313615</v>
      </c>
      <c r="H30" s="15"/>
    </row>
    <row r="31" spans="1:8" ht="15.75" x14ac:dyDescent="0.25">
      <c r="A31" s="143" t="s">
        <v>26</v>
      </c>
      <c r="B31" s="141"/>
      <c r="C31" s="14"/>
      <c r="D31" s="72"/>
      <c r="E31" s="105"/>
      <c r="F31" s="105"/>
      <c r="G31" s="106"/>
      <c r="H31" s="15"/>
    </row>
    <row r="32" spans="1:8" ht="15.75" x14ac:dyDescent="0.25">
      <c r="A32" s="143" t="s">
        <v>117</v>
      </c>
      <c r="B32" s="141"/>
      <c r="C32" s="14"/>
      <c r="D32" s="72"/>
      <c r="E32" s="105"/>
      <c r="F32" s="105"/>
      <c r="G32" s="106"/>
      <c r="H32" s="15"/>
    </row>
    <row r="33" spans="1:8" ht="15.75" x14ac:dyDescent="0.25">
      <c r="A33" s="143" t="s">
        <v>149</v>
      </c>
      <c r="B33" s="141"/>
      <c r="C33" s="14"/>
      <c r="D33" s="72"/>
      <c r="E33" s="105"/>
      <c r="F33" s="105"/>
      <c r="G33" s="106"/>
      <c r="H33" s="15"/>
    </row>
    <row r="34" spans="1:8" ht="15.75" x14ac:dyDescent="0.25">
      <c r="A34" s="143" t="s">
        <v>27</v>
      </c>
      <c r="B34" s="141"/>
      <c r="C34" s="14"/>
      <c r="D34" s="72">
        <v>1</v>
      </c>
      <c r="E34" s="105">
        <v>138598</v>
      </c>
      <c r="F34" s="105">
        <v>74547.5</v>
      </c>
      <c r="G34" s="106">
        <f>+F34/E34</f>
        <v>0.53786851181113726</v>
      </c>
      <c r="H34" s="15"/>
    </row>
    <row r="35" spans="1:8" x14ac:dyDescent="0.2">
      <c r="A35" s="16" t="s">
        <v>28</v>
      </c>
      <c r="B35" s="13"/>
      <c r="C35" s="14"/>
      <c r="D35" s="73"/>
      <c r="E35" s="104"/>
      <c r="F35" s="105"/>
      <c r="G35" s="107"/>
      <c r="H35" s="15"/>
    </row>
    <row r="36" spans="1:8" x14ac:dyDescent="0.2">
      <c r="A36" s="16" t="s">
        <v>44</v>
      </c>
      <c r="B36" s="13"/>
      <c r="C36" s="14"/>
      <c r="D36" s="73"/>
      <c r="E36" s="104"/>
      <c r="F36" s="105"/>
      <c r="G36" s="107"/>
      <c r="H36" s="15"/>
    </row>
    <row r="37" spans="1:8" x14ac:dyDescent="0.2">
      <c r="A37" s="16" t="s">
        <v>30</v>
      </c>
      <c r="B37" s="13"/>
      <c r="C37" s="14"/>
      <c r="D37" s="73"/>
      <c r="E37" s="104"/>
      <c r="F37" s="105"/>
      <c r="G37" s="107"/>
      <c r="H37" s="15"/>
    </row>
    <row r="38" spans="1:8" x14ac:dyDescent="0.2">
      <c r="A38" s="17"/>
      <c r="B38" s="18"/>
      <c r="C38" s="14"/>
      <c r="D38" s="73"/>
      <c r="E38" s="108"/>
      <c r="F38" s="108"/>
      <c r="G38" s="107"/>
      <c r="H38" s="15"/>
    </row>
    <row r="39" spans="1:8" ht="15.75" x14ac:dyDescent="0.25">
      <c r="A39" s="19" t="s">
        <v>31</v>
      </c>
      <c r="B39" s="20"/>
      <c r="C39" s="21"/>
      <c r="D39" s="74">
        <f>SUM(D9:D38)</f>
        <v>15</v>
      </c>
      <c r="E39" s="116">
        <f>SUM(E9:E38)</f>
        <v>2432555</v>
      </c>
      <c r="F39" s="116">
        <f>SUM(F9:F38)</f>
        <v>713769.5</v>
      </c>
      <c r="G39" s="121">
        <f>F39/E39</f>
        <v>0.29342378692362558</v>
      </c>
      <c r="H39" s="15"/>
    </row>
    <row r="40" spans="1:8" ht="15.75" x14ac:dyDescent="0.25">
      <c r="A40" s="22"/>
      <c r="B40" s="22"/>
      <c r="C40" s="22"/>
      <c r="D40" s="111"/>
      <c r="E40" s="112"/>
      <c r="F40" s="75"/>
      <c r="G40" s="75"/>
      <c r="H40" s="2"/>
    </row>
    <row r="41" spans="1:8" ht="18" x14ac:dyDescent="0.25">
      <c r="A41" s="23" t="s">
        <v>32</v>
      </c>
      <c r="B41" s="24"/>
      <c r="C41" s="24"/>
      <c r="D41" s="11"/>
      <c r="E41" s="113"/>
      <c r="F41" s="76"/>
      <c r="G41" s="76"/>
      <c r="H41" s="2"/>
    </row>
    <row r="42" spans="1:8" ht="15.75" x14ac:dyDescent="0.25">
      <c r="A42" s="26"/>
      <c r="B42" s="26"/>
      <c r="C42" s="26"/>
      <c r="D42" s="114"/>
      <c r="E42" s="11" t="s">
        <v>132</v>
      </c>
      <c r="F42" s="11" t="s">
        <v>132</v>
      </c>
      <c r="G42" s="11" t="s">
        <v>5</v>
      </c>
      <c r="H42" s="2"/>
    </row>
    <row r="43" spans="1:8" ht="15.75" x14ac:dyDescent="0.25">
      <c r="A43" s="26"/>
      <c r="B43" s="26"/>
      <c r="C43" s="26"/>
      <c r="D43" s="114" t="s">
        <v>6</v>
      </c>
      <c r="E43" s="77" t="s">
        <v>133</v>
      </c>
      <c r="F43" s="76" t="s">
        <v>8</v>
      </c>
      <c r="G43" s="76" t="s">
        <v>134</v>
      </c>
      <c r="H43" s="2"/>
    </row>
    <row r="44" spans="1:8" ht="15.75" x14ac:dyDescent="0.25">
      <c r="A44" s="27" t="s">
        <v>33</v>
      </c>
      <c r="B44" s="28"/>
      <c r="C44" s="14"/>
      <c r="D44" s="72">
        <v>19</v>
      </c>
      <c r="E44" s="105">
        <v>3451035.53</v>
      </c>
      <c r="F44" s="105">
        <v>376461.61</v>
      </c>
      <c r="G44" s="122">
        <f t="shared" ref="G44:G50" si="0">1-(+F44/E44)</f>
        <v>0.89091343548120472</v>
      </c>
      <c r="H44" s="15"/>
    </row>
    <row r="45" spans="1:8" ht="15.75" x14ac:dyDescent="0.25">
      <c r="A45" s="27" t="s">
        <v>34</v>
      </c>
      <c r="B45" s="28"/>
      <c r="C45" s="14"/>
      <c r="D45" s="72">
        <v>2</v>
      </c>
      <c r="E45" s="105">
        <v>492208.03</v>
      </c>
      <c r="F45" s="105">
        <v>-4188.22</v>
      </c>
      <c r="G45" s="122">
        <f t="shared" si="0"/>
        <v>1.0085090444379787</v>
      </c>
      <c r="H45" s="15"/>
    </row>
    <row r="46" spans="1:8" ht="15.75" x14ac:dyDescent="0.25">
      <c r="A46" s="27" t="s">
        <v>35</v>
      </c>
      <c r="B46" s="28"/>
      <c r="C46" s="14"/>
      <c r="D46" s="72">
        <v>92</v>
      </c>
      <c r="E46" s="105">
        <v>4855513</v>
      </c>
      <c r="F46" s="105">
        <v>470903.44</v>
      </c>
      <c r="G46" s="122">
        <f t="shared" si="0"/>
        <v>0.90301674817882271</v>
      </c>
      <c r="H46" s="15"/>
    </row>
    <row r="47" spans="1:8" ht="15.75" x14ac:dyDescent="0.25">
      <c r="A47" s="27" t="s">
        <v>36</v>
      </c>
      <c r="B47" s="28"/>
      <c r="C47" s="14"/>
      <c r="D47" s="72">
        <v>24</v>
      </c>
      <c r="E47" s="105">
        <v>3478576.5</v>
      </c>
      <c r="F47" s="105">
        <v>133186.1</v>
      </c>
      <c r="G47" s="122">
        <f t="shared" si="0"/>
        <v>0.96171247060399567</v>
      </c>
      <c r="H47" s="15"/>
    </row>
    <row r="48" spans="1:8" ht="15.75" x14ac:dyDescent="0.25">
      <c r="A48" s="27" t="s">
        <v>37</v>
      </c>
      <c r="B48" s="28"/>
      <c r="C48" s="14"/>
      <c r="D48" s="72">
        <v>59</v>
      </c>
      <c r="E48" s="105">
        <v>5165955</v>
      </c>
      <c r="F48" s="105">
        <v>503372.14</v>
      </c>
      <c r="G48" s="122">
        <f t="shared" si="0"/>
        <v>0.90255971257976497</v>
      </c>
      <c r="H48" s="15"/>
    </row>
    <row r="49" spans="1:8" ht="15.75" x14ac:dyDescent="0.25">
      <c r="A49" s="27" t="s">
        <v>38</v>
      </c>
      <c r="B49" s="28"/>
      <c r="C49" s="14"/>
      <c r="D49" s="72">
        <v>6</v>
      </c>
      <c r="E49" s="105">
        <v>618061</v>
      </c>
      <c r="F49" s="105">
        <v>23745.78</v>
      </c>
      <c r="G49" s="122">
        <f t="shared" si="0"/>
        <v>0.96158020001262012</v>
      </c>
      <c r="H49" s="15"/>
    </row>
    <row r="50" spans="1:8" ht="15.75" x14ac:dyDescent="0.25">
      <c r="A50" s="27" t="s">
        <v>39</v>
      </c>
      <c r="B50" s="28"/>
      <c r="C50" s="14"/>
      <c r="D50" s="72">
        <v>13</v>
      </c>
      <c r="E50" s="105">
        <v>1231040</v>
      </c>
      <c r="F50" s="105">
        <v>159203.57999999999</v>
      </c>
      <c r="G50" s="122">
        <f t="shared" si="0"/>
        <v>0.8706755426306213</v>
      </c>
      <c r="H50" s="15"/>
    </row>
    <row r="51" spans="1:8" ht="15.75" x14ac:dyDescent="0.25">
      <c r="A51" s="27" t="s">
        <v>40</v>
      </c>
      <c r="B51" s="28"/>
      <c r="C51" s="14"/>
      <c r="D51" s="72"/>
      <c r="E51" s="105"/>
      <c r="F51" s="105"/>
      <c r="G51" s="122"/>
      <c r="H51" s="15"/>
    </row>
    <row r="52" spans="1:8" ht="15.75" x14ac:dyDescent="0.25">
      <c r="A52" s="27" t="s">
        <v>41</v>
      </c>
      <c r="B52" s="28"/>
      <c r="C52" s="14"/>
      <c r="D52" s="72">
        <v>1</v>
      </c>
      <c r="E52" s="105">
        <v>209050</v>
      </c>
      <c r="F52" s="105">
        <v>31300</v>
      </c>
      <c r="G52" s="122">
        <f>1-(+F52/E52)</f>
        <v>0.85027505381487689</v>
      </c>
      <c r="H52" s="15"/>
    </row>
    <row r="53" spans="1:8" ht="15.75" x14ac:dyDescent="0.25">
      <c r="A53" s="29" t="s">
        <v>61</v>
      </c>
      <c r="B53" s="30"/>
      <c r="C53" s="14"/>
      <c r="D53" s="72">
        <v>437</v>
      </c>
      <c r="E53" s="105">
        <v>45917482.609999999</v>
      </c>
      <c r="F53" s="105">
        <v>4817112.87</v>
      </c>
      <c r="G53" s="122">
        <f>1-(+F53/E53)</f>
        <v>0.89509196506014643</v>
      </c>
      <c r="H53" s="15"/>
    </row>
    <row r="54" spans="1:8" ht="15.75" x14ac:dyDescent="0.25">
      <c r="A54" s="29" t="s">
        <v>62</v>
      </c>
      <c r="B54" s="30"/>
      <c r="C54" s="14"/>
      <c r="D54" s="72"/>
      <c r="E54" s="105"/>
      <c r="F54" s="105"/>
      <c r="G54" s="122"/>
      <c r="H54" s="15"/>
    </row>
    <row r="55" spans="1:8" x14ac:dyDescent="0.2">
      <c r="A55" s="31" t="s">
        <v>42</v>
      </c>
      <c r="B55" s="30"/>
      <c r="C55" s="14"/>
      <c r="D55" s="73"/>
      <c r="E55" s="115"/>
      <c r="F55" s="105"/>
      <c r="G55" s="123"/>
      <c r="H55" s="15"/>
    </row>
    <row r="56" spans="1:8" x14ac:dyDescent="0.2">
      <c r="A56" s="16" t="s">
        <v>43</v>
      </c>
      <c r="B56" s="28"/>
      <c r="C56" s="14"/>
      <c r="D56" s="73"/>
      <c r="E56" s="115"/>
      <c r="F56" s="105"/>
      <c r="G56" s="123"/>
      <c r="H56" s="15"/>
    </row>
    <row r="57" spans="1:8" x14ac:dyDescent="0.2">
      <c r="A57" s="16" t="s">
        <v>44</v>
      </c>
      <c r="B57" s="28"/>
      <c r="C57" s="14"/>
      <c r="D57" s="73"/>
      <c r="E57" s="124"/>
      <c r="F57" s="125"/>
      <c r="G57" s="123"/>
      <c r="H57" s="15"/>
    </row>
    <row r="58" spans="1:8" x14ac:dyDescent="0.2">
      <c r="A58" s="16" t="s">
        <v>30</v>
      </c>
      <c r="B58" s="28"/>
      <c r="C58" s="21"/>
      <c r="D58" s="73"/>
      <c r="E58" s="124"/>
      <c r="F58" s="105"/>
      <c r="G58" s="123"/>
      <c r="H58" s="15"/>
    </row>
    <row r="59" spans="1:8" ht="15.75" x14ac:dyDescent="0.25">
      <c r="A59" s="32"/>
      <c r="B59" s="18"/>
      <c r="C59" s="33"/>
      <c r="D59" s="73"/>
      <c r="E59" s="115"/>
      <c r="F59" s="115"/>
      <c r="G59" s="123"/>
      <c r="H59" s="2"/>
    </row>
    <row r="60" spans="1:8" ht="18" x14ac:dyDescent="0.25">
      <c r="A60" s="20" t="s">
        <v>45</v>
      </c>
      <c r="B60" s="20"/>
      <c r="C60" s="35"/>
      <c r="D60" s="74">
        <f>SUM(D44:D56)</f>
        <v>653</v>
      </c>
      <c r="E60" s="116">
        <f>SUM(E44:E59)</f>
        <v>65418921.670000002</v>
      </c>
      <c r="F60" s="116">
        <f>SUM(F44:F59)</f>
        <v>6511097.3000000007</v>
      </c>
      <c r="G60" s="126">
        <f>1-(+F60/E60)</f>
        <v>0.90047073333240402</v>
      </c>
      <c r="H60" s="2"/>
    </row>
    <row r="61" spans="1:8" ht="18" x14ac:dyDescent="0.25">
      <c r="A61" s="33"/>
      <c r="B61" s="38"/>
      <c r="C61" s="38"/>
      <c r="D61" s="117"/>
      <c r="E61" s="118"/>
      <c r="F61" s="119"/>
      <c r="G61" s="119"/>
      <c r="H61" s="2"/>
    </row>
    <row r="62" spans="1:8" ht="18" x14ac:dyDescent="0.25">
      <c r="A62" s="34" t="s">
        <v>46</v>
      </c>
      <c r="B62" s="39"/>
      <c r="C62" s="39"/>
      <c r="D62" s="120"/>
      <c r="E62" s="120"/>
      <c r="F62" s="36">
        <f>F60+F39</f>
        <v>7224866.8000000007</v>
      </c>
      <c r="G62" s="120"/>
      <c r="H62" s="2"/>
    </row>
    <row r="63" spans="1:8" ht="18" x14ac:dyDescent="0.25">
      <c r="A63" s="34"/>
      <c r="B63" s="39"/>
      <c r="C63" s="39"/>
      <c r="D63" s="35"/>
      <c r="E63" s="35"/>
      <c r="F63" s="40"/>
      <c r="G63" s="39"/>
      <c r="H63" s="2"/>
    </row>
    <row r="64" spans="1:8" ht="15.75" x14ac:dyDescent="0.25">
      <c r="A64" s="4" t="s">
        <v>48</v>
      </c>
      <c r="B64" s="39"/>
      <c r="C64" s="39"/>
      <c r="D64" s="39"/>
      <c r="E64" s="39"/>
      <c r="F64" s="40"/>
      <c r="G64" s="39"/>
      <c r="H64" s="2"/>
    </row>
    <row r="65" spans="1:8" ht="15.75" x14ac:dyDescent="0.25">
      <c r="A65" s="4" t="s">
        <v>49</v>
      </c>
      <c r="B65" s="39"/>
      <c r="C65" s="39"/>
      <c r="D65" s="39"/>
      <c r="E65" s="39"/>
      <c r="F65" s="40"/>
      <c r="G65" s="39"/>
      <c r="H65" s="2"/>
    </row>
    <row r="66" spans="1:8" ht="18" x14ac:dyDescent="0.25">
      <c r="A66" s="4"/>
      <c r="B66" s="38"/>
      <c r="C66" s="38"/>
      <c r="D66" s="38"/>
      <c r="E66" s="38"/>
      <c r="F66" s="36"/>
      <c r="G66" s="38"/>
      <c r="H66" s="2"/>
    </row>
    <row r="67" spans="1:8" x14ac:dyDescent="0.2">
      <c r="A67" s="41" t="s">
        <v>50</v>
      </c>
    </row>
    <row r="69" spans="1:8" ht="18" x14ac:dyDescent="0.25">
      <c r="A69" s="85"/>
      <c r="B69" s="86"/>
      <c r="C69" s="86"/>
      <c r="D69" s="86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70"/>
  <sheetViews>
    <sheetView showOutlineSymbols="0" zoomScale="87" zoomScaleNormal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7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AUGUST 2024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80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78" t="s">
        <v>10</v>
      </c>
      <c r="B9" s="13"/>
      <c r="C9" s="14"/>
      <c r="D9" s="72"/>
      <c r="E9" s="105"/>
      <c r="F9" s="105"/>
      <c r="G9" s="122"/>
      <c r="H9" s="15"/>
    </row>
    <row r="10" spans="1:8" ht="15.75" x14ac:dyDescent="0.25">
      <c r="A10" s="78" t="s">
        <v>11</v>
      </c>
      <c r="B10" s="13"/>
      <c r="C10" s="14"/>
      <c r="D10" s="72"/>
      <c r="E10" s="105"/>
      <c r="F10" s="105"/>
      <c r="G10" s="122"/>
      <c r="H10" s="15"/>
    </row>
    <row r="11" spans="1:8" ht="15.75" x14ac:dyDescent="0.25">
      <c r="A11" s="78" t="s">
        <v>69</v>
      </c>
      <c r="B11" s="13"/>
      <c r="C11" s="14"/>
      <c r="D11" s="72"/>
      <c r="E11" s="105"/>
      <c r="F11" s="105"/>
      <c r="G11" s="122"/>
      <c r="H11" s="15"/>
    </row>
    <row r="12" spans="1:8" ht="15.75" x14ac:dyDescent="0.25">
      <c r="A12" s="78" t="s">
        <v>12</v>
      </c>
      <c r="B12" s="13"/>
      <c r="C12" s="14"/>
      <c r="D12" s="72"/>
      <c r="E12" s="105"/>
      <c r="F12" s="105"/>
      <c r="G12" s="122"/>
      <c r="H12" s="15"/>
    </row>
    <row r="13" spans="1:8" ht="15.75" x14ac:dyDescent="0.25">
      <c r="A13" s="78" t="s">
        <v>114</v>
      </c>
      <c r="B13" s="13"/>
      <c r="C13" s="14"/>
      <c r="D13" s="72"/>
      <c r="E13" s="105"/>
      <c r="F13" s="105"/>
      <c r="G13" s="122"/>
      <c r="H13" s="15"/>
    </row>
    <row r="14" spans="1:8" ht="15.75" x14ac:dyDescent="0.25">
      <c r="A14" s="78" t="s">
        <v>96</v>
      </c>
      <c r="B14" s="13"/>
      <c r="C14" s="14"/>
      <c r="D14" s="72"/>
      <c r="E14" s="105"/>
      <c r="F14" s="105"/>
      <c r="G14" s="122"/>
      <c r="H14" s="15"/>
    </row>
    <row r="15" spans="1:8" ht="15.75" x14ac:dyDescent="0.25">
      <c r="A15" s="78" t="s">
        <v>57</v>
      </c>
      <c r="B15" s="13"/>
      <c r="C15" s="14"/>
      <c r="D15" s="72"/>
      <c r="E15" s="105"/>
      <c r="F15" s="105"/>
      <c r="G15" s="122"/>
      <c r="H15" s="15"/>
    </row>
    <row r="16" spans="1:8" ht="15.75" x14ac:dyDescent="0.25">
      <c r="A16" s="78" t="s">
        <v>70</v>
      </c>
      <c r="B16" s="13"/>
      <c r="C16" s="14"/>
      <c r="D16" s="72"/>
      <c r="E16" s="105"/>
      <c r="F16" s="105"/>
      <c r="G16" s="122"/>
      <c r="H16" s="15"/>
    </row>
    <row r="17" spans="1:8" ht="15.75" x14ac:dyDescent="0.25">
      <c r="A17" s="78" t="s">
        <v>25</v>
      </c>
      <c r="B17" s="13"/>
      <c r="C17" s="14"/>
      <c r="D17" s="72">
        <v>1</v>
      </c>
      <c r="E17" s="105">
        <v>159299</v>
      </c>
      <c r="F17" s="105">
        <v>68998</v>
      </c>
      <c r="G17" s="122">
        <f>F17/E17</f>
        <v>0.43313517347880404</v>
      </c>
      <c r="H17" s="15"/>
    </row>
    <row r="18" spans="1:8" ht="15.75" x14ac:dyDescent="0.25">
      <c r="A18" s="78" t="s">
        <v>14</v>
      </c>
      <c r="B18" s="13"/>
      <c r="C18" s="14"/>
      <c r="D18" s="72">
        <v>1</v>
      </c>
      <c r="E18" s="105">
        <v>107258</v>
      </c>
      <c r="F18" s="105">
        <v>38024</v>
      </c>
      <c r="G18" s="122">
        <f>F18/E18</f>
        <v>0.35450968692311996</v>
      </c>
      <c r="H18" s="15"/>
    </row>
    <row r="19" spans="1:8" ht="15.75" x14ac:dyDescent="0.25">
      <c r="A19" s="78" t="s">
        <v>15</v>
      </c>
      <c r="B19" s="13"/>
      <c r="C19" s="14"/>
      <c r="D19" s="72"/>
      <c r="E19" s="105"/>
      <c r="F19" s="105"/>
      <c r="G19" s="122"/>
      <c r="H19" s="15"/>
    </row>
    <row r="20" spans="1:8" ht="15.75" x14ac:dyDescent="0.25">
      <c r="A20" s="78" t="s">
        <v>16</v>
      </c>
      <c r="B20" s="13"/>
      <c r="C20" s="14"/>
      <c r="D20" s="72"/>
      <c r="E20" s="105"/>
      <c r="F20" s="105"/>
      <c r="G20" s="122"/>
      <c r="H20" s="15"/>
    </row>
    <row r="21" spans="1:8" ht="15.75" x14ac:dyDescent="0.25">
      <c r="A21" s="78" t="s">
        <v>71</v>
      </c>
      <c r="B21" s="13"/>
      <c r="C21" s="14"/>
      <c r="D21" s="72"/>
      <c r="E21" s="105"/>
      <c r="F21" s="105"/>
      <c r="G21" s="122"/>
      <c r="H21" s="15"/>
    </row>
    <row r="22" spans="1:8" ht="15.75" x14ac:dyDescent="0.25">
      <c r="A22" s="78" t="s">
        <v>126</v>
      </c>
      <c r="B22" s="13"/>
      <c r="C22" s="14"/>
      <c r="D22" s="72"/>
      <c r="E22" s="105"/>
      <c r="F22" s="105"/>
      <c r="G22" s="122"/>
      <c r="H22" s="15"/>
    </row>
    <row r="23" spans="1:8" ht="15.75" x14ac:dyDescent="0.25">
      <c r="A23" s="78" t="s">
        <v>18</v>
      </c>
      <c r="B23" s="13"/>
      <c r="C23" s="14"/>
      <c r="D23" s="72"/>
      <c r="E23" s="105"/>
      <c r="F23" s="105"/>
      <c r="G23" s="122"/>
      <c r="H23" s="15"/>
    </row>
    <row r="24" spans="1:8" ht="15.75" x14ac:dyDescent="0.25">
      <c r="A24" s="78" t="s">
        <v>19</v>
      </c>
      <c r="B24" s="13"/>
      <c r="C24" s="14"/>
      <c r="D24" s="72"/>
      <c r="E24" s="105"/>
      <c r="F24" s="105"/>
      <c r="G24" s="122"/>
      <c r="H24" s="15"/>
    </row>
    <row r="25" spans="1:8" ht="15.75" x14ac:dyDescent="0.25">
      <c r="A25" s="79" t="s">
        <v>20</v>
      </c>
      <c r="B25" s="13"/>
      <c r="C25" s="14"/>
      <c r="D25" s="72"/>
      <c r="E25" s="105"/>
      <c r="F25" s="105"/>
      <c r="G25" s="122"/>
      <c r="H25" s="15"/>
    </row>
    <row r="26" spans="1:8" ht="15.75" x14ac:dyDescent="0.25">
      <c r="A26" s="79" t="s">
        <v>21</v>
      </c>
      <c r="B26" s="13"/>
      <c r="C26" s="14"/>
      <c r="D26" s="72"/>
      <c r="E26" s="105"/>
      <c r="F26" s="105"/>
      <c r="G26" s="122"/>
      <c r="H26" s="15"/>
    </row>
    <row r="27" spans="1:8" ht="15.75" x14ac:dyDescent="0.25">
      <c r="A27" s="69" t="s">
        <v>22</v>
      </c>
      <c r="B27" s="13"/>
      <c r="C27" s="14"/>
      <c r="D27" s="72"/>
      <c r="E27" s="105"/>
      <c r="F27" s="105"/>
      <c r="G27" s="122"/>
      <c r="H27" s="15"/>
    </row>
    <row r="28" spans="1:8" ht="15.75" x14ac:dyDescent="0.25">
      <c r="A28" s="69" t="s">
        <v>23</v>
      </c>
      <c r="B28" s="13"/>
      <c r="C28" s="14"/>
      <c r="D28" s="72"/>
      <c r="E28" s="105"/>
      <c r="F28" s="105"/>
      <c r="G28" s="122"/>
      <c r="H28" s="15"/>
    </row>
    <row r="29" spans="1:8" ht="15.75" x14ac:dyDescent="0.25">
      <c r="A29" s="69" t="s">
        <v>24</v>
      </c>
      <c r="B29" s="13"/>
      <c r="C29" s="14"/>
      <c r="D29" s="72"/>
      <c r="E29" s="105"/>
      <c r="F29" s="105"/>
      <c r="G29" s="122"/>
      <c r="H29" s="15"/>
    </row>
    <row r="30" spans="1:8" ht="15.75" x14ac:dyDescent="0.25">
      <c r="A30" s="69" t="s">
        <v>111</v>
      </c>
      <c r="B30" s="13"/>
      <c r="C30" s="14"/>
      <c r="D30" s="72"/>
      <c r="E30" s="105"/>
      <c r="F30" s="105"/>
      <c r="G30" s="122"/>
      <c r="H30" s="15"/>
    </row>
    <row r="31" spans="1:8" ht="15.75" x14ac:dyDescent="0.25">
      <c r="A31" s="69" t="s">
        <v>27</v>
      </c>
      <c r="B31" s="13"/>
      <c r="C31" s="14"/>
      <c r="D31" s="72"/>
      <c r="E31" s="105"/>
      <c r="F31" s="105"/>
      <c r="G31" s="122"/>
      <c r="H31" s="15"/>
    </row>
    <row r="32" spans="1:8" ht="15.75" x14ac:dyDescent="0.25">
      <c r="A32" s="69" t="s">
        <v>53</v>
      </c>
      <c r="B32" s="13"/>
      <c r="C32" s="14"/>
      <c r="D32" s="72"/>
      <c r="E32" s="105"/>
      <c r="F32" s="105"/>
      <c r="G32" s="122"/>
      <c r="H32" s="15"/>
    </row>
    <row r="33" spans="1:8" ht="15.75" x14ac:dyDescent="0.25">
      <c r="A33" s="69" t="s">
        <v>117</v>
      </c>
      <c r="B33" s="13"/>
      <c r="C33" s="14"/>
      <c r="D33" s="72">
        <v>4</v>
      </c>
      <c r="E33" s="105">
        <v>457372</v>
      </c>
      <c r="F33" s="105">
        <v>81546.5</v>
      </c>
      <c r="G33" s="122">
        <f>F33/E33</f>
        <v>0.1782935990834594</v>
      </c>
      <c r="H33" s="15"/>
    </row>
    <row r="34" spans="1:8" ht="15.75" x14ac:dyDescent="0.25">
      <c r="A34" s="69" t="s">
        <v>129</v>
      </c>
      <c r="B34" s="13"/>
      <c r="C34" s="14"/>
      <c r="D34" s="72"/>
      <c r="E34" s="105"/>
      <c r="F34" s="105"/>
      <c r="G34" s="122"/>
      <c r="H34" s="15"/>
    </row>
    <row r="35" spans="1:8" x14ac:dyDescent="0.2">
      <c r="A35" s="16" t="s">
        <v>28</v>
      </c>
      <c r="B35" s="13"/>
      <c r="C35" s="14"/>
      <c r="D35" s="73"/>
      <c r="E35" s="104"/>
      <c r="F35" s="105"/>
      <c r="G35" s="123"/>
      <c r="H35" s="15"/>
    </row>
    <row r="36" spans="1:8" x14ac:dyDescent="0.2">
      <c r="A36" s="16" t="s">
        <v>44</v>
      </c>
      <c r="B36" s="13"/>
      <c r="C36" s="14"/>
      <c r="D36" s="73"/>
      <c r="E36" s="104"/>
      <c r="F36" s="105"/>
      <c r="G36" s="123"/>
      <c r="H36" s="15"/>
    </row>
    <row r="37" spans="1:8" x14ac:dyDescent="0.2">
      <c r="A37" s="16" t="s">
        <v>30</v>
      </c>
      <c r="B37" s="13"/>
      <c r="C37" s="14"/>
      <c r="D37" s="73"/>
      <c r="E37" s="104"/>
      <c r="F37" s="105"/>
      <c r="G37" s="123"/>
      <c r="H37" s="15"/>
    </row>
    <row r="38" spans="1:8" x14ac:dyDescent="0.2">
      <c r="A38" s="17"/>
      <c r="B38" s="18"/>
      <c r="C38" s="14"/>
      <c r="D38" s="73"/>
      <c r="E38" s="115"/>
      <c r="F38" s="115"/>
      <c r="G38" s="123"/>
      <c r="H38" s="15"/>
    </row>
    <row r="39" spans="1:8" ht="15.75" x14ac:dyDescent="0.25">
      <c r="A39" s="19" t="s">
        <v>31</v>
      </c>
      <c r="B39" s="20"/>
      <c r="C39" s="21"/>
      <c r="D39" s="74">
        <f>SUM(D9:D38)</f>
        <v>6</v>
      </c>
      <c r="E39" s="116">
        <f>SUM(E9:E38)</f>
        <v>723929</v>
      </c>
      <c r="F39" s="116">
        <f>SUM(F9:F38)</f>
        <v>188568.5</v>
      </c>
      <c r="G39" s="126">
        <f>F39/E39</f>
        <v>0.26047927351991701</v>
      </c>
      <c r="H39" s="15"/>
    </row>
    <row r="40" spans="1:8" ht="15.75" x14ac:dyDescent="0.25">
      <c r="A40" s="22"/>
      <c r="B40" s="22"/>
      <c r="C40" s="22"/>
      <c r="D40" s="111"/>
      <c r="E40" s="112"/>
      <c r="F40" s="75"/>
      <c r="G40" s="75"/>
      <c r="H40" s="2"/>
    </row>
    <row r="41" spans="1:8" ht="18" x14ac:dyDescent="0.25">
      <c r="A41" s="23" t="s">
        <v>32</v>
      </c>
      <c r="B41" s="24"/>
      <c r="C41" s="24"/>
      <c r="D41" s="11"/>
      <c r="E41" s="113"/>
      <c r="F41" s="76"/>
      <c r="G41" s="76"/>
      <c r="H41" s="2"/>
    </row>
    <row r="42" spans="1:8" ht="15.75" x14ac:dyDescent="0.25">
      <c r="A42" s="26"/>
      <c r="B42" s="26"/>
      <c r="C42" s="26"/>
      <c r="D42" s="114"/>
      <c r="E42" s="11" t="s">
        <v>132</v>
      </c>
      <c r="F42" s="11" t="s">
        <v>132</v>
      </c>
      <c r="G42" s="11" t="s">
        <v>5</v>
      </c>
      <c r="H42" s="2"/>
    </row>
    <row r="43" spans="1:8" ht="15.75" x14ac:dyDescent="0.25">
      <c r="A43" s="26"/>
      <c r="B43" s="26"/>
      <c r="C43" s="26"/>
      <c r="D43" s="114" t="s">
        <v>6</v>
      </c>
      <c r="E43" s="77" t="s">
        <v>133</v>
      </c>
      <c r="F43" s="76" t="s">
        <v>8</v>
      </c>
      <c r="G43" s="76" t="s">
        <v>134</v>
      </c>
      <c r="H43" s="2"/>
    </row>
    <row r="44" spans="1:8" ht="15.75" x14ac:dyDescent="0.25">
      <c r="A44" s="27" t="s">
        <v>33</v>
      </c>
      <c r="B44" s="28"/>
      <c r="C44" s="14"/>
      <c r="D44" s="72">
        <v>19</v>
      </c>
      <c r="E44" s="105">
        <v>1465674.75</v>
      </c>
      <c r="F44" s="105">
        <v>106841.75</v>
      </c>
      <c r="G44" s="122">
        <f>1-(+F44/E44)</f>
        <v>0.92710405224624359</v>
      </c>
      <c r="H44" s="15"/>
    </row>
    <row r="45" spans="1:8" ht="15.75" x14ac:dyDescent="0.25">
      <c r="A45" s="27" t="s">
        <v>34</v>
      </c>
      <c r="B45" s="28"/>
      <c r="C45" s="14"/>
      <c r="D45" s="72"/>
      <c r="E45" s="105"/>
      <c r="F45" s="105"/>
      <c r="G45" s="122"/>
      <c r="H45" s="15"/>
    </row>
    <row r="46" spans="1:8" ht="15.75" x14ac:dyDescent="0.25">
      <c r="A46" s="27" t="s">
        <v>35</v>
      </c>
      <c r="B46" s="28"/>
      <c r="C46" s="14"/>
      <c r="D46" s="72">
        <v>37</v>
      </c>
      <c r="E46" s="105">
        <v>1723302.5</v>
      </c>
      <c r="F46" s="105">
        <v>165527.14000000001</v>
      </c>
      <c r="G46" s="122">
        <f>1-(+F46/E46)</f>
        <v>0.90394771666611051</v>
      </c>
      <c r="H46" s="15"/>
    </row>
    <row r="47" spans="1:8" ht="15.75" x14ac:dyDescent="0.25">
      <c r="A47" s="27" t="s">
        <v>36</v>
      </c>
      <c r="B47" s="28"/>
      <c r="C47" s="14"/>
      <c r="D47" s="72">
        <v>4</v>
      </c>
      <c r="E47" s="105">
        <v>781867.5</v>
      </c>
      <c r="F47" s="105">
        <v>37457.5</v>
      </c>
      <c r="G47" s="122">
        <f>1-(+F47/E47)</f>
        <v>0.95209226627273802</v>
      </c>
      <c r="H47" s="15"/>
    </row>
    <row r="48" spans="1:8" ht="15.75" x14ac:dyDescent="0.25">
      <c r="A48" s="27" t="s">
        <v>37</v>
      </c>
      <c r="B48" s="28"/>
      <c r="C48" s="14"/>
      <c r="D48" s="72">
        <v>25</v>
      </c>
      <c r="E48" s="105">
        <v>2214228.7799999998</v>
      </c>
      <c r="F48" s="105">
        <v>129799.99</v>
      </c>
      <c r="G48" s="122">
        <f>1-(+F48/E48)</f>
        <v>0.94137914240280085</v>
      </c>
      <c r="H48" s="15"/>
    </row>
    <row r="49" spans="1:8" ht="15.75" x14ac:dyDescent="0.25">
      <c r="A49" s="27" t="s">
        <v>38</v>
      </c>
      <c r="B49" s="28"/>
      <c r="C49" s="14"/>
      <c r="D49" s="72"/>
      <c r="E49" s="105"/>
      <c r="F49" s="105"/>
      <c r="G49" s="122"/>
      <c r="H49" s="15"/>
    </row>
    <row r="50" spans="1:8" ht="15.75" x14ac:dyDescent="0.25">
      <c r="A50" s="27" t="s">
        <v>39</v>
      </c>
      <c r="B50" s="28"/>
      <c r="C50" s="14"/>
      <c r="D50" s="72">
        <v>3</v>
      </c>
      <c r="E50" s="105">
        <v>182405</v>
      </c>
      <c r="F50" s="105">
        <v>8480</v>
      </c>
      <c r="G50" s="122">
        <f>1-(+F50/E50)</f>
        <v>0.95351004632548453</v>
      </c>
      <c r="H50" s="15"/>
    </row>
    <row r="51" spans="1:8" ht="15.75" x14ac:dyDescent="0.25">
      <c r="A51" s="27" t="s">
        <v>40</v>
      </c>
      <c r="B51" s="28"/>
      <c r="C51" s="14"/>
      <c r="D51" s="72"/>
      <c r="E51" s="105"/>
      <c r="F51" s="105"/>
      <c r="G51" s="122"/>
      <c r="H51" s="15"/>
    </row>
    <row r="52" spans="1:8" ht="15.75" x14ac:dyDescent="0.25">
      <c r="A52" s="27" t="s">
        <v>41</v>
      </c>
      <c r="B52" s="28"/>
      <c r="C52" s="14"/>
      <c r="D52" s="72"/>
      <c r="E52" s="105"/>
      <c r="F52" s="105"/>
      <c r="G52" s="122"/>
      <c r="H52" s="15"/>
    </row>
    <row r="53" spans="1:8" ht="15.75" x14ac:dyDescent="0.25">
      <c r="A53" s="27" t="s">
        <v>61</v>
      </c>
      <c r="B53" s="30"/>
      <c r="C53" s="14"/>
      <c r="D53" s="82">
        <v>333</v>
      </c>
      <c r="E53" s="136">
        <v>29600082.850000001</v>
      </c>
      <c r="F53" s="136">
        <v>3645997.54</v>
      </c>
      <c r="G53" s="122">
        <f>1-(+F53/E53)</f>
        <v>0.87682475219828648</v>
      </c>
      <c r="H53" s="15"/>
    </row>
    <row r="54" spans="1:8" ht="15.75" x14ac:dyDescent="0.25">
      <c r="A54" s="27" t="s">
        <v>62</v>
      </c>
      <c r="B54" s="30"/>
      <c r="C54" s="14"/>
      <c r="D54" s="72"/>
      <c r="E54" s="105"/>
      <c r="F54" s="105"/>
      <c r="G54" s="122"/>
      <c r="H54" s="15"/>
    </row>
    <row r="55" spans="1:8" x14ac:dyDescent="0.2">
      <c r="A55" s="16" t="s">
        <v>42</v>
      </c>
      <c r="B55" s="30"/>
      <c r="C55" s="14"/>
      <c r="D55" s="73"/>
      <c r="E55" s="108"/>
      <c r="F55" s="105"/>
      <c r="G55" s="123"/>
      <c r="H55" s="15"/>
    </row>
    <row r="56" spans="1:8" x14ac:dyDescent="0.2">
      <c r="A56" s="16" t="s">
        <v>43</v>
      </c>
      <c r="B56" s="28"/>
      <c r="C56" s="14"/>
      <c r="D56" s="73"/>
      <c r="E56" s="108"/>
      <c r="F56" s="105"/>
      <c r="G56" s="123"/>
      <c r="H56" s="15"/>
    </row>
    <row r="57" spans="1:8" x14ac:dyDescent="0.2">
      <c r="A57" s="16" t="s">
        <v>44</v>
      </c>
      <c r="B57" s="28"/>
      <c r="C57" s="14"/>
      <c r="D57" s="73"/>
      <c r="E57" s="104"/>
      <c r="F57" s="105"/>
      <c r="G57" s="123"/>
      <c r="H57" s="15"/>
    </row>
    <row r="58" spans="1:8" x14ac:dyDescent="0.2">
      <c r="A58" s="16" t="s">
        <v>30</v>
      </c>
      <c r="B58" s="28"/>
      <c r="C58" s="14"/>
      <c r="D58" s="73"/>
      <c r="E58" s="104"/>
      <c r="F58" s="105"/>
      <c r="G58" s="123"/>
      <c r="H58" s="15"/>
    </row>
    <row r="59" spans="1:8" ht="15.75" x14ac:dyDescent="0.25">
      <c r="A59" s="32"/>
      <c r="B59" s="18"/>
      <c r="C59" s="14"/>
      <c r="D59" s="73"/>
      <c r="E59" s="80"/>
      <c r="F59" s="115"/>
      <c r="G59" s="123"/>
      <c r="H59" s="15"/>
    </row>
    <row r="60" spans="1:8" ht="15.75" x14ac:dyDescent="0.25">
      <c r="A60" s="20" t="s">
        <v>45</v>
      </c>
      <c r="B60" s="20"/>
      <c r="C60" s="21"/>
      <c r="D60" s="74">
        <f>SUM(D44:D56)</f>
        <v>421</v>
      </c>
      <c r="E60" s="116">
        <f>SUM(E44:E59)</f>
        <v>35967561.380000003</v>
      </c>
      <c r="F60" s="116">
        <f>SUM(F44:F59)</f>
        <v>4094103.92</v>
      </c>
      <c r="G60" s="126">
        <f>1-(F60/E60)</f>
        <v>0.88617232409099178</v>
      </c>
      <c r="H60" s="15"/>
    </row>
    <row r="61" spans="1:8" x14ac:dyDescent="0.2">
      <c r="A61" s="33"/>
      <c r="B61" s="33"/>
      <c r="C61" s="49"/>
      <c r="D61" s="127"/>
      <c r="E61" s="118"/>
      <c r="F61" s="119"/>
      <c r="G61" s="119"/>
      <c r="H61" s="2"/>
    </row>
    <row r="62" spans="1:8" ht="18" x14ac:dyDescent="0.25">
      <c r="A62" s="34" t="s">
        <v>46</v>
      </c>
      <c r="B62" s="35"/>
      <c r="C62" s="38"/>
      <c r="D62" s="51"/>
      <c r="E62" s="120"/>
      <c r="F62" s="36">
        <f>F60+F39</f>
        <v>4282672.42</v>
      </c>
      <c r="G62" s="120"/>
      <c r="H62" s="2"/>
    </row>
    <row r="63" spans="1:8" ht="18" x14ac:dyDescent="0.25">
      <c r="A63" s="37"/>
      <c r="B63" s="38"/>
      <c r="C63" s="38"/>
      <c r="D63" s="51"/>
      <c r="E63" s="38"/>
      <c r="F63" s="36"/>
      <c r="G63" s="38"/>
      <c r="H63" s="2"/>
    </row>
    <row r="64" spans="1:8" ht="15.75" x14ac:dyDescent="0.25">
      <c r="A64" s="4" t="s">
        <v>47</v>
      </c>
      <c r="B64" s="39"/>
      <c r="C64" s="39"/>
      <c r="D64" s="39"/>
      <c r="E64" s="39"/>
      <c r="F64" s="40"/>
      <c r="G64" s="39"/>
      <c r="H64" s="2"/>
    </row>
    <row r="65" spans="1:8" ht="15.75" x14ac:dyDescent="0.25">
      <c r="A65" s="4" t="s">
        <v>48</v>
      </c>
      <c r="B65" s="39"/>
      <c r="C65" s="39"/>
      <c r="D65" s="39"/>
      <c r="E65" s="39"/>
      <c r="F65" s="40"/>
      <c r="G65" s="39"/>
      <c r="H65" s="2"/>
    </row>
    <row r="66" spans="1:8" ht="15.75" x14ac:dyDescent="0.25">
      <c r="A66" s="4" t="s">
        <v>49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/>
      <c r="B67" s="39"/>
      <c r="C67" s="39"/>
      <c r="D67" s="39"/>
      <c r="E67" s="39"/>
      <c r="F67" s="40"/>
      <c r="G67" s="39"/>
      <c r="H67" s="2"/>
    </row>
    <row r="68" spans="1:8" ht="18" x14ac:dyDescent="0.25">
      <c r="A68" s="41" t="s">
        <v>50</v>
      </c>
      <c r="B68" s="38"/>
      <c r="C68" s="38"/>
      <c r="D68" s="38"/>
      <c r="E68" s="38"/>
      <c r="F68" s="36"/>
      <c r="G68" s="38"/>
      <c r="H68" s="2"/>
    </row>
    <row r="70" spans="1:8" ht="18" x14ac:dyDescent="0.25">
      <c r="A70" s="85"/>
      <c r="B70" s="86"/>
      <c r="C70" s="86"/>
      <c r="D70" s="86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zoomScale="87" zoomScaleNormal="87" workbookViewId="0">
      <selection activeCell="D9" sqref="D9"/>
    </sheetView>
  </sheetViews>
  <sheetFormatPr defaultRowHeight="15" x14ac:dyDescent="0.2"/>
  <cols>
    <col min="1" max="1" width="9.6640625" style="56" customWidth="1"/>
    <col min="2" max="2" width="15.6640625" style="56" customWidth="1"/>
    <col min="3" max="3" width="3.6640625" style="56" customWidth="1"/>
    <col min="4" max="4" width="6.6640625" style="56" customWidth="1"/>
    <col min="5" max="6" width="14.6640625" style="56" customWidth="1"/>
    <col min="7" max="7" width="11.6640625" style="56" customWidth="1"/>
    <col min="8" max="8" width="3.6640625" style="56" customWidth="1"/>
    <col min="9" max="16384" width="8.88671875" style="56"/>
  </cols>
  <sheetData>
    <row r="1" spans="1:8" ht="23.25" x14ac:dyDescent="0.35">
      <c r="A1" s="55" t="s">
        <v>0</v>
      </c>
      <c r="B1" s="21"/>
      <c r="C1" s="21"/>
      <c r="D1" s="21"/>
      <c r="E1" s="21"/>
      <c r="F1" s="21"/>
      <c r="G1" s="21"/>
      <c r="H1" s="21"/>
    </row>
    <row r="2" spans="1:8" ht="23.25" x14ac:dyDescent="0.35">
      <c r="A2" s="55" t="s">
        <v>1</v>
      </c>
      <c r="B2" s="21"/>
      <c r="C2" s="21"/>
      <c r="D2" s="21"/>
      <c r="E2" s="21"/>
      <c r="F2" s="21"/>
      <c r="G2" s="21"/>
      <c r="H2" s="21"/>
    </row>
    <row r="3" spans="1:8" ht="23.25" x14ac:dyDescent="0.35">
      <c r="A3" s="1" t="str">
        <f>ARG!$A$3</f>
        <v>MONTH ENDED:  AUGUST 2024</v>
      </c>
      <c r="B3" s="21"/>
      <c r="C3" s="21"/>
      <c r="D3" s="21"/>
      <c r="E3" s="21"/>
      <c r="F3" s="21"/>
      <c r="G3" s="21"/>
      <c r="H3" s="21"/>
    </row>
    <row r="4" spans="1:8" x14ac:dyDescent="0.2">
      <c r="A4" s="59"/>
      <c r="B4" s="59"/>
      <c r="C4" s="59"/>
      <c r="D4" s="59"/>
      <c r="E4" s="59"/>
      <c r="F4" s="5"/>
      <c r="G4" s="5"/>
      <c r="H4" s="21"/>
    </row>
    <row r="5" spans="1:8" ht="23.25" x14ac:dyDescent="0.35">
      <c r="A5" s="21"/>
      <c r="B5" s="59"/>
      <c r="C5" s="59"/>
      <c r="D5" s="60" t="s">
        <v>140</v>
      </c>
      <c r="E5" s="61"/>
      <c r="F5" s="8"/>
      <c r="G5" s="5"/>
      <c r="H5" s="62"/>
    </row>
    <row r="6" spans="1:8" ht="18" x14ac:dyDescent="0.25">
      <c r="A6" s="23" t="s">
        <v>3</v>
      </c>
      <c r="B6" s="59"/>
      <c r="C6" s="59"/>
      <c r="D6" s="59"/>
      <c r="E6" s="59"/>
      <c r="F6" s="5"/>
      <c r="G6" s="5"/>
      <c r="H6" s="62"/>
    </row>
    <row r="7" spans="1:8" ht="15.75" x14ac:dyDescent="0.25">
      <c r="A7" s="63"/>
      <c r="B7" s="63"/>
      <c r="C7" s="63"/>
      <c r="D7" s="63"/>
      <c r="E7" s="25" t="s">
        <v>4</v>
      </c>
      <c r="F7" s="25" t="s">
        <v>4</v>
      </c>
      <c r="G7" s="12" t="s">
        <v>5</v>
      </c>
      <c r="H7" s="24"/>
    </row>
    <row r="8" spans="1:8" ht="15.75" x14ac:dyDescent="0.25">
      <c r="A8" s="63"/>
      <c r="B8" s="63"/>
      <c r="C8" s="63"/>
      <c r="D8" s="25" t="s">
        <v>6</v>
      </c>
      <c r="E8" s="25" t="s">
        <v>7</v>
      </c>
      <c r="F8" s="12" t="s">
        <v>8</v>
      </c>
      <c r="G8" s="12" t="s">
        <v>9</v>
      </c>
      <c r="H8" s="24"/>
    </row>
    <row r="9" spans="1:8" ht="15.75" x14ac:dyDescent="0.25">
      <c r="A9" s="78" t="s">
        <v>10</v>
      </c>
      <c r="B9" s="13"/>
      <c r="C9" s="14"/>
      <c r="D9" s="72"/>
      <c r="E9" s="105"/>
      <c r="F9" s="105"/>
      <c r="G9" s="122"/>
      <c r="H9" s="65"/>
    </row>
    <row r="10" spans="1:8" ht="15.75" x14ac:dyDescent="0.25">
      <c r="A10" s="78" t="s">
        <v>11</v>
      </c>
      <c r="B10" s="13"/>
      <c r="C10" s="14"/>
      <c r="D10" s="72"/>
      <c r="E10" s="105"/>
      <c r="F10" s="105"/>
      <c r="G10" s="122"/>
      <c r="H10" s="65"/>
    </row>
    <row r="11" spans="1:8" ht="15.75" x14ac:dyDescent="0.25">
      <c r="A11" s="78" t="s">
        <v>52</v>
      </c>
      <c r="B11" s="13"/>
      <c r="C11" s="14"/>
      <c r="D11" s="72"/>
      <c r="E11" s="105"/>
      <c r="F11" s="105"/>
      <c r="G11" s="122"/>
      <c r="H11" s="65"/>
    </row>
    <row r="12" spans="1:8" ht="15.75" x14ac:dyDescent="0.25">
      <c r="A12" s="78" t="s">
        <v>63</v>
      </c>
      <c r="B12" s="13"/>
      <c r="C12" s="14"/>
      <c r="D12" s="72"/>
      <c r="E12" s="105"/>
      <c r="F12" s="105"/>
      <c r="G12" s="122"/>
      <c r="H12" s="65"/>
    </row>
    <row r="13" spans="1:8" ht="15.75" x14ac:dyDescent="0.25">
      <c r="A13" s="78" t="s">
        <v>13</v>
      </c>
      <c r="B13" s="13"/>
      <c r="C13" s="14"/>
      <c r="D13" s="72"/>
      <c r="E13" s="105"/>
      <c r="F13" s="105"/>
      <c r="G13" s="122"/>
      <c r="H13" s="65"/>
    </row>
    <row r="14" spans="1:8" ht="15.75" x14ac:dyDescent="0.25">
      <c r="A14" s="78" t="s">
        <v>65</v>
      </c>
      <c r="B14" s="13"/>
      <c r="C14" s="14"/>
      <c r="D14" s="72"/>
      <c r="E14" s="105"/>
      <c r="F14" s="105"/>
      <c r="G14" s="122"/>
      <c r="H14" s="65"/>
    </row>
    <row r="15" spans="1:8" ht="15.75" x14ac:dyDescent="0.25">
      <c r="A15" s="78" t="s">
        <v>25</v>
      </c>
      <c r="B15" s="13"/>
      <c r="C15" s="14"/>
      <c r="D15" s="72">
        <v>3</v>
      </c>
      <c r="E15" s="105">
        <v>571569</v>
      </c>
      <c r="F15" s="105">
        <v>169128.5</v>
      </c>
      <c r="G15" s="122">
        <f>F15/E15</f>
        <v>0.29590215704490619</v>
      </c>
      <c r="H15" s="65"/>
    </row>
    <row r="16" spans="1:8" ht="15.75" x14ac:dyDescent="0.25">
      <c r="A16" s="78" t="s">
        <v>66</v>
      </c>
      <c r="B16" s="13"/>
      <c r="C16" s="14"/>
      <c r="D16" s="72"/>
      <c r="E16" s="105"/>
      <c r="F16" s="105"/>
      <c r="G16" s="122"/>
      <c r="H16" s="65"/>
    </row>
    <row r="17" spans="1:8" ht="15.75" x14ac:dyDescent="0.25">
      <c r="A17" s="78" t="s">
        <v>97</v>
      </c>
      <c r="B17" s="13"/>
      <c r="C17" s="14"/>
      <c r="D17" s="72"/>
      <c r="E17" s="105"/>
      <c r="F17" s="105"/>
      <c r="G17" s="122"/>
      <c r="H17" s="65"/>
    </row>
    <row r="18" spans="1:8" ht="15.75" x14ac:dyDescent="0.25">
      <c r="A18" s="78" t="s">
        <v>14</v>
      </c>
      <c r="B18" s="13"/>
      <c r="C18" s="14"/>
      <c r="D18" s="72"/>
      <c r="E18" s="105"/>
      <c r="F18" s="105"/>
      <c r="G18" s="122"/>
      <c r="H18" s="65"/>
    </row>
    <row r="19" spans="1:8" ht="15.75" x14ac:dyDescent="0.25">
      <c r="A19" s="78" t="s">
        <v>16</v>
      </c>
      <c r="B19" s="13"/>
      <c r="C19" s="14"/>
      <c r="D19" s="72">
        <v>1</v>
      </c>
      <c r="E19" s="105">
        <v>384117</v>
      </c>
      <c r="F19" s="105">
        <v>98129</v>
      </c>
      <c r="G19" s="122">
        <f>F19/E19</f>
        <v>0.25546643340440545</v>
      </c>
      <c r="H19" s="65"/>
    </row>
    <row r="20" spans="1:8" ht="15.75" x14ac:dyDescent="0.25">
      <c r="A20" s="78" t="s">
        <v>91</v>
      </c>
      <c r="B20" s="13"/>
      <c r="C20" s="14"/>
      <c r="D20" s="72"/>
      <c r="E20" s="105"/>
      <c r="F20" s="105"/>
      <c r="G20" s="122"/>
      <c r="H20" s="65"/>
    </row>
    <row r="21" spans="1:8" ht="15.75" x14ac:dyDescent="0.25">
      <c r="A21" s="78" t="s">
        <v>92</v>
      </c>
      <c r="B21" s="13"/>
      <c r="C21" s="14"/>
      <c r="D21" s="72"/>
      <c r="E21" s="105"/>
      <c r="F21" s="105"/>
      <c r="G21" s="122"/>
      <c r="H21" s="65"/>
    </row>
    <row r="22" spans="1:8" ht="15.75" x14ac:dyDescent="0.25">
      <c r="A22" s="78" t="s">
        <v>17</v>
      </c>
      <c r="B22" s="13"/>
      <c r="C22" s="14"/>
      <c r="D22" s="72"/>
      <c r="E22" s="105"/>
      <c r="F22" s="105"/>
      <c r="G22" s="122"/>
      <c r="H22" s="65"/>
    </row>
    <row r="23" spans="1:8" ht="15.75" x14ac:dyDescent="0.25">
      <c r="A23" s="78" t="s">
        <v>104</v>
      </c>
      <c r="B23" s="13"/>
      <c r="C23" s="14"/>
      <c r="D23" s="72"/>
      <c r="E23" s="105"/>
      <c r="F23" s="105"/>
      <c r="G23" s="122"/>
      <c r="H23" s="65"/>
    </row>
    <row r="24" spans="1:8" ht="15.75" x14ac:dyDescent="0.25">
      <c r="A24" s="78" t="s">
        <v>18</v>
      </c>
      <c r="B24" s="13"/>
      <c r="C24" s="14"/>
      <c r="D24" s="72">
        <v>2</v>
      </c>
      <c r="E24" s="105">
        <v>805707</v>
      </c>
      <c r="F24" s="105">
        <v>104158</v>
      </c>
      <c r="G24" s="122">
        <f>F24/E24</f>
        <v>0.12927528245379524</v>
      </c>
      <c r="H24" s="65"/>
    </row>
    <row r="25" spans="1:8" ht="15.75" x14ac:dyDescent="0.25">
      <c r="A25" s="79" t="s">
        <v>20</v>
      </c>
      <c r="B25" s="13"/>
      <c r="C25" s="14"/>
      <c r="D25" s="72"/>
      <c r="E25" s="105"/>
      <c r="F25" s="105"/>
      <c r="G25" s="122"/>
      <c r="H25" s="65"/>
    </row>
    <row r="26" spans="1:8" ht="15.75" x14ac:dyDescent="0.25">
      <c r="A26" s="79" t="s">
        <v>21</v>
      </c>
      <c r="B26" s="13"/>
      <c r="C26" s="14"/>
      <c r="D26" s="72">
        <v>4</v>
      </c>
      <c r="E26" s="105">
        <v>19540</v>
      </c>
      <c r="F26" s="105">
        <v>19540</v>
      </c>
      <c r="G26" s="122">
        <f>F26/E26</f>
        <v>1</v>
      </c>
      <c r="H26" s="65"/>
    </row>
    <row r="27" spans="1:8" ht="15.75" x14ac:dyDescent="0.25">
      <c r="A27" s="69" t="s">
        <v>22</v>
      </c>
      <c r="B27" s="13"/>
      <c r="C27" s="14"/>
      <c r="D27" s="72"/>
      <c r="E27" s="105"/>
      <c r="F27" s="105"/>
      <c r="G27" s="122"/>
      <c r="H27" s="65"/>
    </row>
    <row r="28" spans="1:8" ht="15.75" x14ac:dyDescent="0.25">
      <c r="A28" s="69" t="s">
        <v>23</v>
      </c>
      <c r="B28" s="13"/>
      <c r="C28" s="14"/>
      <c r="D28" s="72"/>
      <c r="E28" s="105"/>
      <c r="F28" s="105"/>
      <c r="G28" s="122"/>
      <c r="H28" s="65"/>
    </row>
    <row r="29" spans="1:8" ht="15.75" x14ac:dyDescent="0.25">
      <c r="A29" s="69" t="s">
        <v>93</v>
      </c>
      <c r="B29" s="13"/>
      <c r="C29" s="14"/>
      <c r="D29" s="72">
        <v>1</v>
      </c>
      <c r="E29" s="105">
        <v>84102</v>
      </c>
      <c r="F29" s="105">
        <v>23997</v>
      </c>
      <c r="G29" s="122">
        <f>F29/E29</f>
        <v>0.28533209673967325</v>
      </c>
      <c r="H29" s="65"/>
    </row>
    <row r="30" spans="1:8" ht="15.75" x14ac:dyDescent="0.25">
      <c r="A30" s="69" t="s">
        <v>117</v>
      </c>
      <c r="B30" s="13"/>
      <c r="C30" s="14"/>
      <c r="D30" s="72">
        <v>11</v>
      </c>
      <c r="E30" s="105">
        <v>1305591</v>
      </c>
      <c r="F30" s="105">
        <v>249318.5</v>
      </c>
      <c r="G30" s="122">
        <f>F30/E30</f>
        <v>0.19096217728216569</v>
      </c>
      <c r="H30" s="65"/>
    </row>
    <row r="31" spans="1:8" ht="15.75" x14ac:dyDescent="0.25">
      <c r="A31" s="69" t="s">
        <v>124</v>
      </c>
      <c r="B31" s="13"/>
      <c r="C31" s="14"/>
      <c r="D31" s="72"/>
      <c r="E31" s="105"/>
      <c r="F31" s="105"/>
      <c r="G31" s="122"/>
      <c r="H31" s="65"/>
    </row>
    <row r="32" spans="1:8" ht="15.75" x14ac:dyDescent="0.25">
      <c r="A32" s="69" t="s">
        <v>95</v>
      </c>
      <c r="B32" s="13"/>
      <c r="C32" s="14"/>
      <c r="D32" s="72"/>
      <c r="E32" s="105"/>
      <c r="F32" s="105"/>
      <c r="G32" s="122"/>
      <c r="H32" s="65"/>
    </row>
    <row r="33" spans="1:8" ht="15.75" x14ac:dyDescent="0.25">
      <c r="A33" s="69" t="s">
        <v>67</v>
      </c>
      <c r="B33" s="13"/>
      <c r="C33" s="14"/>
      <c r="D33" s="72"/>
      <c r="E33" s="105"/>
      <c r="F33" s="105"/>
      <c r="G33" s="122"/>
      <c r="H33" s="65"/>
    </row>
    <row r="34" spans="1:8" ht="15.75" x14ac:dyDescent="0.25">
      <c r="A34" s="69" t="s">
        <v>127</v>
      </c>
      <c r="B34" s="13"/>
      <c r="C34" s="14"/>
      <c r="D34" s="72">
        <v>1</v>
      </c>
      <c r="E34" s="105">
        <v>173145</v>
      </c>
      <c r="F34" s="105">
        <v>50384.5</v>
      </c>
      <c r="G34" s="122">
        <f>F34/E34</f>
        <v>0.29099598602327531</v>
      </c>
      <c r="H34" s="65"/>
    </row>
    <row r="35" spans="1:8" x14ac:dyDescent="0.2">
      <c r="A35" s="16" t="s">
        <v>28</v>
      </c>
      <c r="B35" s="13"/>
      <c r="C35" s="14"/>
      <c r="D35" s="73"/>
      <c r="E35" s="104"/>
      <c r="F35" s="105"/>
      <c r="G35" s="123"/>
      <c r="H35" s="65"/>
    </row>
    <row r="36" spans="1:8" x14ac:dyDescent="0.2">
      <c r="A36" s="16" t="s">
        <v>44</v>
      </c>
      <c r="B36" s="13"/>
      <c r="C36" s="14"/>
      <c r="D36" s="73"/>
      <c r="E36" s="104"/>
      <c r="F36" s="105"/>
      <c r="G36" s="123"/>
      <c r="H36" s="65"/>
    </row>
    <row r="37" spans="1:8" x14ac:dyDescent="0.2">
      <c r="A37" s="16" t="s">
        <v>30</v>
      </c>
      <c r="B37" s="13"/>
      <c r="C37" s="14"/>
      <c r="D37" s="73"/>
      <c r="E37" s="124"/>
      <c r="F37" s="125"/>
      <c r="G37" s="123"/>
      <c r="H37" s="65"/>
    </row>
    <row r="38" spans="1:8" x14ac:dyDescent="0.2">
      <c r="A38" s="17"/>
      <c r="B38" s="18"/>
      <c r="C38" s="14"/>
      <c r="D38" s="73"/>
      <c r="E38" s="115"/>
      <c r="F38" s="115"/>
      <c r="G38" s="123"/>
      <c r="H38" s="65"/>
    </row>
    <row r="39" spans="1:8" ht="15.75" x14ac:dyDescent="0.25">
      <c r="A39" s="19" t="s">
        <v>31</v>
      </c>
      <c r="B39" s="20"/>
      <c r="C39" s="21"/>
      <c r="D39" s="74">
        <f>SUM(D9:D38)</f>
        <v>23</v>
      </c>
      <c r="E39" s="116">
        <f>SUM(E9:E38)</f>
        <v>3343771</v>
      </c>
      <c r="F39" s="116">
        <f>SUM(F9:F38)</f>
        <v>714655.5</v>
      </c>
      <c r="G39" s="126">
        <f>F39/E39</f>
        <v>0.21372740537554755</v>
      </c>
      <c r="H39" s="66"/>
    </row>
    <row r="40" spans="1:8" ht="15.75" x14ac:dyDescent="0.25">
      <c r="A40" s="22"/>
      <c r="B40" s="22"/>
      <c r="C40" s="22"/>
      <c r="D40" s="111"/>
      <c r="E40" s="112"/>
      <c r="F40" s="75"/>
      <c r="G40" s="75"/>
      <c r="H40" s="67"/>
    </row>
    <row r="41" spans="1:8" ht="18" x14ac:dyDescent="0.25">
      <c r="A41" s="23" t="s">
        <v>32</v>
      </c>
      <c r="B41" s="24"/>
      <c r="C41" s="24"/>
      <c r="D41" s="11"/>
      <c r="E41" s="113"/>
      <c r="F41" s="76"/>
      <c r="G41" s="76"/>
      <c r="H41" s="67"/>
    </row>
    <row r="42" spans="1:8" ht="15.75" x14ac:dyDescent="0.25">
      <c r="A42" s="26"/>
      <c r="B42" s="26"/>
      <c r="C42" s="26"/>
      <c r="D42" s="114"/>
      <c r="E42" s="11" t="s">
        <v>132</v>
      </c>
      <c r="F42" s="11" t="s">
        <v>132</v>
      </c>
      <c r="G42" s="11" t="s">
        <v>5</v>
      </c>
      <c r="H42" s="67"/>
    </row>
    <row r="43" spans="1:8" ht="15.75" x14ac:dyDescent="0.25">
      <c r="A43" s="26"/>
      <c r="B43" s="26"/>
      <c r="C43" s="26"/>
      <c r="D43" s="114" t="s">
        <v>6</v>
      </c>
      <c r="E43" s="77" t="s">
        <v>133</v>
      </c>
      <c r="F43" s="76" t="s">
        <v>8</v>
      </c>
      <c r="G43" s="76" t="s">
        <v>134</v>
      </c>
      <c r="H43" s="67"/>
    </row>
    <row r="44" spans="1:8" ht="15.75" x14ac:dyDescent="0.25">
      <c r="A44" s="27" t="s">
        <v>33</v>
      </c>
      <c r="B44" s="28"/>
      <c r="C44" s="14"/>
      <c r="D44" s="72">
        <v>32</v>
      </c>
      <c r="E44" s="105">
        <v>500336.35</v>
      </c>
      <c r="F44" s="105">
        <v>40213.379999999997</v>
      </c>
      <c r="G44" s="122">
        <f>1-(+F44/E44)</f>
        <v>0.91962730671077564</v>
      </c>
      <c r="H44" s="65"/>
    </row>
    <row r="45" spans="1:8" ht="15.75" x14ac:dyDescent="0.25">
      <c r="A45" s="27" t="s">
        <v>34</v>
      </c>
      <c r="B45" s="28"/>
      <c r="C45" s="14"/>
      <c r="D45" s="72"/>
      <c r="E45" s="105"/>
      <c r="F45" s="105"/>
      <c r="G45" s="122"/>
      <c r="H45" s="65"/>
    </row>
    <row r="46" spans="1:8" ht="15.75" x14ac:dyDescent="0.25">
      <c r="A46" s="27" t="s">
        <v>35</v>
      </c>
      <c r="B46" s="28"/>
      <c r="C46" s="14"/>
      <c r="D46" s="72">
        <v>68</v>
      </c>
      <c r="E46" s="105">
        <v>3287437</v>
      </c>
      <c r="F46" s="105">
        <v>265840.12</v>
      </c>
      <c r="G46" s="122">
        <f t="shared" ref="G46:G52" si="0">1-(+F46/E46)</f>
        <v>0.91913453550592761</v>
      </c>
      <c r="H46" s="65"/>
    </row>
    <row r="47" spans="1:8" ht="15.75" x14ac:dyDescent="0.25">
      <c r="A47" s="27" t="s">
        <v>36</v>
      </c>
      <c r="B47" s="28"/>
      <c r="C47" s="14"/>
      <c r="D47" s="72">
        <v>12</v>
      </c>
      <c r="E47" s="105">
        <v>2523438.5</v>
      </c>
      <c r="F47" s="105">
        <v>118429.18</v>
      </c>
      <c r="G47" s="122">
        <f t="shared" si="0"/>
        <v>0.95306833116796785</v>
      </c>
      <c r="H47" s="65"/>
    </row>
    <row r="48" spans="1:8" ht="15.75" x14ac:dyDescent="0.25">
      <c r="A48" s="27" t="s">
        <v>37</v>
      </c>
      <c r="B48" s="28"/>
      <c r="C48" s="14"/>
      <c r="D48" s="72">
        <v>68</v>
      </c>
      <c r="E48" s="105">
        <v>4334802.22</v>
      </c>
      <c r="F48" s="105">
        <v>441465.06</v>
      </c>
      <c r="G48" s="122">
        <f t="shared" si="0"/>
        <v>0.89815796947709414</v>
      </c>
      <c r="H48" s="65"/>
    </row>
    <row r="49" spans="1:8" ht="15.75" x14ac:dyDescent="0.25">
      <c r="A49" s="27" t="s">
        <v>38</v>
      </c>
      <c r="B49" s="28"/>
      <c r="C49" s="14"/>
      <c r="D49" s="72"/>
      <c r="E49" s="105"/>
      <c r="F49" s="105"/>
      <c r="G49" s="122"/>
      <c r="H49" s="65"/>
    </row>
    <row r="50" spans="1:8" ht="15.75" x14ac:dyDescent="0.25">
      <c r="A50" s="27" t="s">
        <v>39</v>
      </c>
      <c r="B50" s="28"/>
      <c r="C50" s="14"/>
      <c r="D50" s="72">
        <v>8</v>
      </c>
      <c r="E50" s="105">
        <v>987000</v>
      </c>
      <c r="F50" s="105">
        <v>110030</v>
      </c>
      <c r="G50" s="122">
        <f t="shared" si="0"/>
        <v>0.88852077001013174</v>
      </c>
      <c r="H50" s="65"/>
    </row>
    <row r="51" spans="1:8" ht="15.75" x14ac:dyDescent="0.25">
      <c r="A51" s="27" t="s">
        <v>40</v>
      </c>
      <c r="B51" s="28"/>
      <c r="C51" s="14"/>
      <c r="D51" s="72">
        <v>4</v>
      </c>
      <c r="E51" s="105">
        <v>255930</v>
      </c>
      <c r="F51" s="105">
        <v>27760</v>
      </c>
      <c r="G51" s="122">
        <f t="shared" si="0"/>
        <v>0.89153284101121399</v>
      </c>
      <c r="H51" s="65"/>
    </row>
    <row r="52" spans="1:8" ht="15.75" x14ac:dyDescent="0.25">
      <c r="A52" s="27" t="s">
        <v>41</v>
      </c>
      <c r="B52" s="28"/>
      <c r="C52" s="14"/>
      <c r="D52" s="72">
        <v>2</v>
      </c>
      <c r="E52" s="105">
        <v>388675</v>
      </c>
      <c r="F52" s="105">
        <v>74300</v>
      </c>
      <c r="G52" s="122">
        <f t="shared" si="0"/>
        <v>0.80883771788769532</v>
      </c>
      <c r="H52" s="65"/>
    </row>
    <row r="53" spans="1:8" ht="15.75" x14ac:dyDescent="0.25">
      <c r="A53" s="29" t="s">
        <v>60</v>
      </c>
      <c r="B53" s="28"/>
      <c r="C53" s="14"/>
      <c r="D53" s="72"/>
      <c r="E53" s="105"/>
      <c r="F53" s="105"/>
      <c r="G53" s="122"/>
      <c r="H53" s="65"/>
    </row>
    <row r="54" spans="1:8" ht="15.75" x14ac:dyDescent="0.25">
      <c r="A54" s="27" t="s">
        <v>61</v>
      </c>
      <c r="B54" s="30"/>
      <c r="C54" s="14"/>
      <c r="D54" s="72">
        <v>628</v>
      </c>
      <c r="E54" s="105">
        <v>37701014.890000001</v>
      </c>
      <c r="F54" s="105">
        <v>4244681.72</v>
      </c>
      <c r="G54" s="122">
        <f>1-(+F54/E54)</f>
        <v>0.88741200383107244</v>
      </c>
      <c r="H54" s="65"/>
    </row>
    <row r="55" spans="1:8" ht="15.75" x14ac:dyDescent="0.25">
      <c r="A55" s="27" t="s">
        <v>62</v>
      </c>
      <c r="B55" s="30"/>
      <c r="C55" s="14"/>
      <c r="D55" s="72">
        <v>8</v>
      </c>
      <c r="E55" s="105">
        <v>1514077.85</v>
      </c>
      <c r="F55" s="105">
        <v>68241.919999999998</v>
      </c>
      <c r="G55" s="122">
        <f>1-(+F55/E55)</f>
        <v>0.95492839420377229</v>
      </c>
      <c r="H55" s="65"/>
    </row>
    <row r="56" spans="1:8" x14ac:dyDescent="0.2">
      <c r="A56" s="16" t="s">
        <v>42</v>
      </c>
      <c r="B56" s="30"/>
      <c r="C56" s="14"/>
      <c r="D56" s="73"/>
      <c r="E56" s="108"/>
      <c r="F56" s="105"/>
      <c r="G56" s="123"/>
      <c r="H56" s="65"/>
    </row>
    <row r="57" spans="1:8" x14ac:dyDescent="0.2">
      <c r="A57" s="16" t="s">
        <v>43</v>
      </c>
      <c r="B57" s="28"/>
      <c r="C57" s="14"/>
      <c r="D57" s="73"/>
      <c r="E57" s="108"/>
      <c r="F57" s="105"/>
      <c r="G57" s="123"/>
      <c r="H57" s="65"/>
    </row>
    <row r="58" spans="1:8" x14ac:dyDescent="0.2">
      <c r="A58" s="16" t="s">
        <v>44</v>
      </c>
      <c r="B58" s="28"/>
      <c r="C58" s="14"/>
      <c r="D58" s="73"/>
      <c r="E58" s="104"/>
      <c r="F58" s="105"/>
      <c r="G58" s="123"/>
      <c r="H58" s="65"/>
    </row>
    <row r="59" spans="1:8" x14ac:dyDescent="0.2">
      <c r="A59" s="16" t="s">
        <v>30</v>
      </c>
      <c r="B59" s="28"/>
      <c r="C59" s="14"/>
      <c r="D59" s="73"/>
      <c r="E59" s="104"/>
      <c r="F59" s="105"/>
      <c r="G59" s="123"/>
      <c r="H59" s="65"/>
    </row>
    <row r="60" spans="1:8" ht="15.75" x14ac:dyDescent="0.25">
      <c r="A60" s="32"/>
      <c r="B60" s="18"/>
      <c r="C60" s="14"/>
      <c r="D60" s="73"/>
      <c r="E60" s="115"/>
      <c r="F60" s="115"/>
      <c r="G60" s="123"/>
      <c r="H60" s="65"/>
    </row>
    <row r="61" spans="1:8" ht="15.75" x14ac:dyDescent="0.25">
      <c r="A61" s="20" t="s">
        <v>45</v>
      </c>
      <c r="B61" s="33"/>
      <c r="C61" s="33"/>
      <c r="D61" s="74">
        <f>SUM(D44:D57)</f>
        <v>830</v>
      </c>
      <c r="E61" s="116">
        <f>SUM(E44:E60)</f>
        <v>51492711.810000002</v>
      </c>
      <c r="F61" s="116">
        <f>SUM(F44:F60)</f>
        <v>5390961.3799999999</v>
      </c>
      <c r="G61" s="126">
        <f>1-(F61/E61)</f>
        <v>0.89530632218610284</v>
      </c>
      <c r="H61" s="62"/>
    </row>
    <row r="62" spans="1:8" ht="18" x14ac:dyDescent="0.25">
      <c r="A62" s="34"/>
      <c r="B62" s="35"/>
      <c r="C62" s="35"/>
      <c r="D62" s="127"/>
      <c r="E62" s="118"/>
      <c r="F62" s="119"/>
      <c r="G62" s="119"/>
      <c r="H62" s="64"/>
    </row>
    <row r="63" spans="1:8" ht="18" x14ac:dyDescent="0.25">
      <c r="A63" s="34" t="s">
        <v>46</v>
      </c>
      <c r="B63" s="35"/>
      <c r="C63" s="35"/>
      <c r="D63" s="51"/>
      <c r="E63" s="120"/>
      <c r="F63" s="36">
        <f>F61+F39</f>
        <v>6105616.8799999999</v>
      </c>
      <c r="G63" s="120"/>
      <c r="H63" s="64"/>
    </row>
    <row r="64" spans="1:8" ht="18" x14ac:dyDescent="0.25">
      <c r="A64" s="34"/>
      <c r="B64" s="35"/>
      <c r="C64" s="35"/>
      <c r="D64" s="50"/>
      <c r="E64" s="35"/>
      <c r="F64" s="36"/>
      <c r="G64" s="35"/>
      <c r="H64" s="64"/>
    </row>
    <row r="65" spans="1:8" ht="15.75" x14ac:dyDescent="0.25">
      <c r="A65" s="4" t="s">
        <v>47</v>
      </c>
      <c r="B65" s="39"/>
      <c r="C65" s="39"/>
      <c r="D65" s="39"/>
      <c r="E65" s="39"/>
      <c r="F65" s="40"/>
      <c r="G65" s="39"/>
      <c r="H65" s="24"/>
    </row>
    <row r="66" spans="1:8" ht="15.75" x14ac:dyDescent="0.25">
      <c r="A66" s="4" t="s">
        <v>48</v>
      </c>
      <c r="B66" s="39"/>
      <c r="C66" s="39"/>
      <c r="D66" s="39"/>
      <c r="E66" s="39"/>
      <c r="F66" s="40"/>
      <c r="G66" s="39"/>
      <c r="H66" s="24"/>
    </row>
    <row r="67" spans="1:8" ht="15.75" x14ac:dyDescent="0.25">
      <c r="A67" s="4" t="s">
        <v>49</v>
      </c>
      <c r="B67" s="39"/>
      <c r="C67" s="39"/>
      <c r="D67" s="39"/>
      <c r="E67" s="39"/>
      <c r="F67" s="40"/>
      <c r="G67" s="39"/>
      <c r="H67" s="24"/>
    </row>
    <row r="68" spans="1:8" ht="18" x14ac:dyDescent="0.25">
      <c r="A68" s="4"/>
      <c r="B68" s="39"/>
      <c r="C68" s="39"/>
      <c r="D68" s="39"/>
      <c r="E68" s="39"/>
      <c r="F68" s="40"/>
      <c r="G68" s="39"/>
      <c r="H68" s="64"/>
    </row>
    <row r="69" spans="1:8" ht="18" x14ac:dyDescent="0.25">
      <c r="A69" s="41" t="s">
        <v>50</v>
      </c>
      <c r="B69" s="38"/>
      <c r="C69" s="38"/>
      <c r="D69" s="38"/>
      <c r="E69" s="38"/>
      <c r="F69" s="36"/>
      <c r="G69" s="38"/>
      <c r="H69" s="64"/>
    </row>
    <row r="70" spans="1:8" ht="15.75" x14ac:dyDescent="0.25">
      <c r="A70" s="58"/>
      <c r="B70" s="21"/>
      <c r="C70" s="21"/>
      <c r="H70" s="21"/>
    </row>
    <row r="71" spans="1:8" ht="18" x14ac:dyDescent="0.25">
      <c r="A71" s="85"/>
      <c r="B71" s="86"/>
      <c r="C71" s="86"/>
      <c r="D71" s="86"/>
    </row>
  </sheetData>
  <printOptions horizontalCentered="1"/>
  <pageMargins left="0.45" right="0.45" top="0.25" bottom="0.25" header="0.3" footer="0.3"/>
  <pageSetup scale="5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24"/>
  <sheetViews>
    <sheetView showOutlineSymbols="0" zoomScale="87" zoomScaleNormal="87" workbookViewId="0">
      <selection activeCell="A27" sqref="A27"/>
    </sheetView>
  </sheetViews>
  <sheetFormatPr defaultColWidth="9.6640625" defaultRowHeight="15" x14ac:dyDescent="0.2"/>
  <cols>
    <col min="1" max="1" width="39.6640625" style="56" customWidth="1"/>
    <col min="2" max="2" width="27.6640625" style="56" customWidth="1"/>
    <col min="3" max="16384" width="9.6640625" style="56"/>
  </cols>
  <sheetData>
    <row r="1" spans="1:4" ht="23.25" x14ac:dyDescent="0.35">
      <c r="A1" s="55" t="s">
        <v>0</v>
      </c>
      <c r="B1" s="35"/>
      <c r="C1" s="36"/>
      <c r="D1" s="35"/>
    </row>
    <row r="2" spans="1:4" ht="23.25" x14ac:dyDescent="0.35">
      <c r="A2" s="55" t="s">
        <v>1</v>
      </c>
      <c r="B2" s="35"/>
      <c r="C2" s="21"/>
      <c r="D2" s="21"/>
    </row>
    <row r="3" spans="1:4" ht="23.25" x14ac:dyDescent="0.35">
      <c r="A3" s="55" t="s">
        <v>81</v>
      </c>
      <c r="B3" s="35"/>
      <c r="C3" s="21"/>
      <c r="D3" s="21"/>
    </row>
    <row r="4" spans="1:4" ht="23.25" x14ac:dyDescent="0.35">
      <c r="A4" s="55" t="str">
        <f>ARG!$A$3</f>
        <v>MONTH ENDED:  AUGUST 2024</v>
      </c>
      <c r="B4" s="35"/>
      <c r="C4" s="21"/>
      <c r="D4" s="21"/>
    </row>
    <row r="5" spans="1:4" ht="24" thickBot="1" x14ac:dyDescent="0.4">
      <c r="A5" s="55"/>
      <c r="B5" s="35"/>
      <c r="C5" s="21"/>
      <c r="D5" s="21"/>
    </row>
    <row r="6" spans="1:4" ht="21.75" thickTop="1" thickBot="1" x14ac:dyDescent="0.35">
      <c r="A6" s="92" t="s">
        <v>82</v>
      </c>
      <c r="B6" s="93">
        <f>+ARG!$D$39+CARUTHERSVILLE!$D$39+HOLLYWOOD!$D$39+HARKC!$D$39+BALLYSKC!$D$39+AMERKC!$D$39+LAGRANGE!$D$39+AMERSC!$D$39+RIVERCITY!$D$39+HORSESHOE!$D$39+ISLEBV!$D$39+STJO!$D$39+CAPE!$D$39</f>
        <v>421</v>
      </c>
      <c r="C6" s="57"/>
      <c r="D6" s="21"/>
    </row>
    <row r="7" spans="1:4" ht="21.75" thickTop="1" thickBot="1" x14ac:dyDescent="0.35">
      <c r="A7" s="94" t="s">
        <v>83</v>
      </c>
      <c r="B7" s="102">
        <f>+ARG!$E$39+CARUTHERSVILLE!$E$39+HOLLYWOOD!$E$39+HARKC!$E$39+BALLYSKC!$E$39+AMERKC!$E$39+LAGRANGE!$E$39+AMERSC!$E$39+RIVERCITY!$E$39+HORSESHOE!$E$39+ISLEBV!$E$39+STJO!$E$39+CAPE!$E$39</f>
        <v>114845270</v>
      </c>
      <c r="C7" s="57"/>
      <c r="D7" s="21"/>
    </row>
    <row r="8" spans="1:4" ht="21" thickTop="1" x14ac:dyDescent="0.3">
      <c r="A8" s="94" t="s">
        <v>84</v>
      </c>
      <c r="B8" s="102">
        <f>+ARG!$F$39+CARUTHERSVILLE!$F$39+HOLLYWOOD!$F$39+HARKC!$F$39+BALLYSKC!$F$39+AMERKC!$F$39+LAGRANGE!$F$39+AMERSC!$F$39+RIVERCITY!$F$39+HORSESHOE!$F$39+ISLEBV!$F$39+STJO!$F$39+CAPE!$F$39</f>
        <v>23949675.879999999</v>
      </c>
      <c r="C8" s="57"/>
      <c r="D8" s="21"/>
    </row>
    <row r="9" spans="1:4" ht="20.25" x14ac:dyDescent="0.3">
      <c r="A9" s="94" t="s">
        <v>85</v>
      </c>
      <c r="B9" s="84">
        <f>B8/B7</f>
        <v>0.20853863533082381</v>
      </c>
      <c r="C9" s="57"/>
      <c r="D9" s="21"/>
    </row>
    <row r="10" spans="1:4" ht="21" thickBot="1" x14ac:dyDescent="0.35">
      <c r="A10" s="96"/>
      <c r="B10" s="97"/>
      <c r="C10" s="57"/>
      <c r="D10" s="21"/>
    </row>
    <row r="11" spans="1:4" ht="21.75" thickTop="1" thickBot="1" x14ac:dyDescent="0.35">
      <c r="A11" s="94" t="s">
        <v>137</v>
      </c>
      <c r="B11" s="93">
        <f>RIVERCITY!$D$51</f>
        <v>8</v>
      </c>
      <c r="C11" s="57"/>
      <c r="D11" s="21"/>
    </row>
    <row r="12" spans="1:4" ht="21.75" thickTop="1" thickBot="1" x14ac:dyDescent="0.35">
      <c r="A12" s="94" t="s">
        <v>138</v>
      </c>
      <c r="B12" s="102">
        <f>RIVERCITY!$E$51</f>
        <v>1838291</v>
      </c>
      <c r="C12" s="57"/>
      <c r="D12" s="21"/>
    </row>
    <row r="13" spans="1:4" ht="21" thickTop="1" x14ac:dyDescent="0.3">
      <c r="A13" s="94" t="s">
        <v>139</v>
      </c>
      <c r="B13" s="102">
        <f>RIVERCITY!$F$51</f>
        <v>71751.61</v>
      </c>
      <c r="C13" s="57"/>
      <c r="D13" s="21"/>
    </row>
    <row r="14" spans="1:4" ht="20.25" x14ac:dyDescent="0.3">
      <c r="A14" s="94" t="s">
        <v>89</v>
      </c>
      <c r="B14" s="84">
        <f>1-(B13/B12)</f>
        <v>0.96096830697642543</v>
      </c>
      <c r="C14" s="57"/>
      <c r="D14" s="21"/>
    </row>
    <row r="15" spans="1:4" ht="21" thickBot="1" x14ac:dyDescent="0.35">
      <c r="A15" s="96"/>
      <c r="B15" s="97"/>
      <c r="C15" s="57"/>
      <c r="D15" s="21"/>
    </row>
    <row r="16" spans="1:4" ht="21.75" thickTop="1" thickBot="1" x14ac:dyDescent="0.35">
      <c r="A16" s="94" t="s">
        <v>86</v>
      </c>
      <c r="B16" s="93">
        <f>+ARG!$D$61+CARUTHERSVILLE!$D$60+HOLLYWOOD!$D$61+HARKC!$D$61+BALLYSKC!$D$62+AMERKC!$D$62+LAGRANGE!$D$60+AMERSC!$D$61+RIVERCITY!$D$73+HORSESHOE!$D$61+ISLEBV!$D$60+STJO!$D$60+CAPE!$D$61</f>
        <v>12944</v>
      </c>
      <c r="C16" s="57"/>
      <c r="D16" s="21"/>
    </row>
    <row r="17" spans="1:4" ht="21.75" thickTop="1" thickBot="1" x14ac:dyDescent="0.35">
      <c r="A17" s="94" t="s">
        <v>87</v>
      </c>
      <c r="B17" s="102">
        <f>+ARG!$E$61+CARUTHERSVILLE!$E$60+HOLLYWOOD!$E$61+HARKC!$E$61+BALLYSKC!$E$62+AMERKC!$E$62+LAGRANGE!$E$60+AMERSC!$E$61+RIVERCITY!$E$73+HORSESHOE!$E$61+ISLEBV!$E$60+STJO!$E$60+CAPE!$E$61</f>
        <v>1445803416.2900002</v>
      </c>
      <c r="C17" s="57"/>
      <c r="D17" s="21"/>
    </row>
    <row r="18" spans="1:4" ht="21" thickTop="1" x14ac:dyDescent="0.3">
      <c r="A18" s="94" t="s">
        <v>88</v>
      </c>
      <c r="B18" s="102">
        <f>+ARG!$F$61+CARUTHERSVILLE!$F$60+HOLLYWOOD!$F$61+HARKC!$F$61+BALLYSKC!$F$62+AMERKC!$F$62+LAGRANGE!$F$60+AMERSC!$F$61+RIVERCITY!$F$73+HORSESHOE!$F$61+ISLEBV!$F$60+STJO!$F$60+CAPE!$F$61</f>
        <v>139337383.91999999</v>
      </c>
      <c r="C18" s="21"/>
      <c r="D18" s="21"/>
    </row>
    <row r="19" spans="1:4" ht="20.25" x14ac:dyDescent="0.3">
      <c r="A19" s="94" t="s">
        <v>89</v>
      </c>
      <c r="B19" s="84">
        <f>1-(B18/B17)</f>
        <v>0.9036263282061221</v>
      </c>
      <c r="C19" s="21"/>
      <c r="D19" s="21"/>
    </row>
    <row r="20" spans="1:4" ht="20.25" x14ac:dyDescent="0.3">
      <c r="A20" s="96"/>
      <c r="B20" s="98"/>
      <c r="C20" s="21"/>
      <c r="D20" s="21"/>
    </row>
    <row r="21" spans="1:4" ht="20.25" x14ac:dyDescent="0.3">
      <c r="A21" s="94" t="s">
        <v>90</v>
      </c>
      <c r="B21" s="95">
        <f>B18+B8+B13</f>
        <v>163358811.41</v>
      </c>
      <c r="C21" s="21"/>
      <c r="D21" s="21"/>
    </row>
    <row r="22" spans="1:4" ht="21" thickBot="1" x14ac:dyDescent="0.35">
      <c r="A22" s="96"/>
      <c r="B22" s="99"/>
    </row>
    <row r="23" spans="1:4" ht="18.75" thickTop="1" x14ac:dyDescent="0.25">
      <c r="A23" s="100"/>
      <c r="B23" s="101"/>
    </row>
    <row r="24" spans="1:4" ht="15.75" x14ac:dyDescent="0.25">
      <c r="A24" s="47" t="s">
        <v>50</v>
      </c>
    </row>
  </sheetData>
  <phoneticPr fontId="17" type="noConversion"/>
  <printOptions horizontalCentered="1"/>
  <pageMargins left="0.20624999999999999" right="0.5" top="0.31944444444444442" bottom="0.25" header="0.5" footer="0.5"/>
  <pageSetup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ARG</vt:lpstr>
      <vt:lpstr>CARUTHERSVILLE</vt:lpstr>
      <vt:lpstr>HOLLYWOOD</vt:lpstr>
      <vt:lpstr>HARKC</vt:lpstr>
      <vt:lpstr>BALLYSKC</vt:lpstr>
      <vt:lpstr>AMERKC</vt:lpstr>
      <vt:lpstr>LAGRANGE</vt:lpstr>
      <vt:lpstr>AMERSC</vt:lpstr>
      <vt:lpstr>RIVERCITY</vt:lpstr>
      <vt:lpstr>HORSESHOE</vt:lpstr>
      <vt:lpstr>ISLEBV</vt:lpstr>
      <vt:lpstr>STJO</vt:lpstr>
      <vt:lpstr>CAPE</vt:lpstr>
      <vt:lpstr>STATE TOTALS</vt:lpstr>
      <vt:lpstr>'STATE TOTALS'!Print_Area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Goforth</dc:creator>
  <cp:lastModifiedBy>webteam-prod</cp:lastModifiedBy>
  <cp:lastPrinted>2024-04-08T21:36:56Z</cp:lastPrinted>
  <dcterms:created xsi:type="dcterms:W3CDTF">2012-06-07T14:04:25Z</dcterms:created>
  <dcterms:modified xsi:type="dcterms:W3CDTF">2024-10-09T20:36:33Z</dcterms:modified>
</cp:coreProperties>
</file>