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G61" i="14" l="1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2" i="7"/>
  <c r="F60" i="7"/>
  <c r="G60" i="7"/>
  <c r="E60" i="7"/>
  <c r="D60" i="7"/>
  <c r="G53" i="7"/>
  <c r="G50" i="7"/>
  <c r="G48" i="7"/>
  <c r="G47" i="7"/>
  <c r="G46" i="7"/>
  <c r="G44" i="7"/>
  <c r="F39" i="7"/>
  <c r="E39" i="7"/>
  <c r="G39" i="7"/>
  <c r="D39" i="7"/>
  <c r="G31" i="7"/>
  <c r="G18" i="7"/>
  <c r="G15" i="7"/>
  <c r="G14" i="7"/>
  <c r="G9" i="7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F63" i="11"/>
  <c r="F61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E39" i="11"/>
  <c r="G39" i="11"/>
  <c r="D39" i="11"/>
  <c r="G34" i="11"/>
  <c r="G30" i="11"/>
  <c r="G22" i="11"/>
  <c r="G18" i="11"/>
  <c r="G15" i="11"/>
  <c r="G13" i="11"/>
  <c r="G10" i="11"/>
  <c r="F73" i="8"/>
  <c r="F75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G51" i="8"/>
  <c r="E51" i="8"/>
  <c r="D51" i="8"/>
  <c r="G44" i="8"/>
  <c r="F39" i="8"/>
  <c r="G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F62" i="6"/>
  <c r="F64" i="6"/>
  <c r="E62" i="6"/>
  <c r="B17" i="13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B8" i="13"/>
  <c r="B21" i="13"/>
  <c r="E39" i="6"/>
  <c r="D39" i="6"/>
  <c r="G34" i="6"/>
  <c r="G33" i="6"/>
  <c r="G32" i="6"/>
  <c r="G30" i="6"/>
  <c r="G29" i="6"/>
  <c r="G25" i="6"/>
  <c r="G23" i="6"/>
  <c r="G21" i="6"/>
  <c r="G20" i="6"/>
  <c r="G19" i="6"/>
  <c r="G18" i="6"/>
  <c r="G17" i="6"/>
  <c r="G16" i="6"/>
  <c r="G15" i="6"/>
  <c r="G14" i="6"/>
  <c r="G13" i="6"/>
  <c r="G11" i="6"/>
  <c r="F64" i="5"/>
  <c r="G62" i="5"/>
  <c r="F62" i="5"/>
  <c r="E62" i="5"/>
  <c r="D62" i="5"/>
  <c r="G56" i="5"/>
  <c r="G54" i="5"/>
  <c r="G50" i="5"/>
  <c r="G48" i="5"/>
  <c r="G46" i="5"/>
  <c r="F39" i="5"/>
  <c r="G39" i="5"/>
  <c r="E39" i="5"/>
  <c r="D39" i="5"/>
  <c r="G25" i="5"/>
  <c r="G23" i="5"/>
  <c r="G18" i="5"/>
  <c r="G17" i="5"/>
  <c r="G14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7" i="4"/>
  <c r="G46" i="4"/>
  <c r="G45" i="4"/>
  <c r="G40" i="4"/>
  <c r="F40" i="4"/>
  <c r="E40" i="4"/>
  <c r="D40" i="4"/>
  <c r="G35" i="4"/>
  <c r="G34" i="4"/>
  <c r="G33" i="4"/>
  <c r="G29" i="4"/>
  <c r="G27" i="4"/>
  <c r="G25" i="4"/>
  <c r="G24" i="4"/>
  <c r="G23" i="4"/>
  <c r="G22" i="4"/>
  <c r="G19" i="4"/>
  <c r="G18" i="4"/>
  <c r="G17" i="4"/>
  <c r="G14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G60" i="1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G39" i="1"/>
  <c r="F39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B13" i="13"/>
  <c r="B12" i="13"/>
  <c r="B11" i="13"/>
  <c r="B16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4" i="13"/>
  <c r="G60" i="12"/>
  <c r="G61" i="10"/>
  <c r="G61" i="9"/>
  <c r="G61" i="11"/>
  <c r="G73" i="8"/>
  <c r="G62" i="6"/>
  <c r="G39" i="6"/>
  <c r="G62" i="4"/>
  <c r="G62" i="3"/>
  <c r="B6" i="13"/>
  <c r="B7" i="13"/>
  <c r="G60" i="2"/>
  <c r="B18" i="13"/>
  <c r="B19" i="13"/>
  <c r="B9" i="13"/>
</calcChain>
</file>

<file path=xl/sharedStrings.xml><?xml version="1.0" encoding="utf-8"?>
<sst xmlns="http://schemas.openxmlformats.org/spreadsheetml/2006/main" count="953" uniqueCount="161">
  <si>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</si>
  <si>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</si>
  <si>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</si>
  <si>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</si>
  <si>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</si>
  <si>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</si>
  <si>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</si>
  <si>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</si>
  <si>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</si>
  <si>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</si>
  <si>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</si>
  <si>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</si>
  <si>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</si>
  <si>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</si>
  <si>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</si>
  <si>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</si>
  <si>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</si>
  <si>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</si>
  <si>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</si>
  <si>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</si>
  <si>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</si>
  <si>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</si>
  <si>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</si>
  <si>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</si>
  <si>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</si>
  <si>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</si>
  <si>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</si>
  <si>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</si>
  <si>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</si>
  <si>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</si>
  <si>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</si>
  <si>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</si>
  <si>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</si>
  <si>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</si>
  <si>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</si>
  <si>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</si>
  <si>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</si>
  <si>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</si>
  <si>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</si>
  <si>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</si>
  <si>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</si>
  <si>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</si>
  <si>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</si>
  <si>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</si>
  <si>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</si>
  <si>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</si>
  <si>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</si>
  <si>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</si>
  <si>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</si>
  <si>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</si>
  <si>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</si>
  <si>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</si>
  <si>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</si>
  <si>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</si>
  <si>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</si>
  <si>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</si>
  <si>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</si>
  <si>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</si>
  <si>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</si>
  <si>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</si>
  <si>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</si>
  <si>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</si>
  <si>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</si>
  <si>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</si>
  <si>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</si>
  <si>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</si>
  <si>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</si>
  <si>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</si>
  <si>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</si>
  <si>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</si>
  <si>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</si>
  <si>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</si>
  <si>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</si>
  <si>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</si>
  <si>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</si>
  <si>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</si>
  <si>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</si>
  <si>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</si>
  <si>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</si>
  <si>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</si>
  <si>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</si>
  <si>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</si>
  <si>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</si>
  <si>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</si>
  <si>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</si>
  <si>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</si>
  <si>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</si>
  <si>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</si>
  <si>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</si>
  <si>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</si>
  <si>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</si>
  <si>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</si>
  <si>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</si>
  <si>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</si>
  <si>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</si>
  <si>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</si>
  <si>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</si>
  <si>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</si>
  <si>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</si>
  <si>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</si>
  <si>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</si>
  <si>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</si>
  <si>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</si>
  <si>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</si>
  <si>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</si>
  <si>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</si>
  <si>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</si>
  <si>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</si>
  <si>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</si>
  <si>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</si>
  <si>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</si>
  <si>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</si>
  <si>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</si>
  <si>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</si>
  <si>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</si>
  <si>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</si>
  <si>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</si>
  <si>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</si>
  <si>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</si>
  <si>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</si>
  <si>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</si>
  <si>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</si>
  <si>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</si>
  <si>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</si>
  <si>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</si>
  <si>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</si>
  <si>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</si>
  <si>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</si>
  <si>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</si>
  <si>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</si>
  <si>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</si>
  <si>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</si>
  <si>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</si>
  <si>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</si>
  <si>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</si>
  <si>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</si>
  <si>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</si>
  <si>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</si>
  <si>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</si>
  <si>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</si>
  <si>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</si>
  <si>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</si>
  <si>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</si>
  <si>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</si>
  <si>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</si>
  <si>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</si>
  <si>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</si>
  <si>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</si>
  <si>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</si>
  <si>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</si>
  <si>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</si>
  <si>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</si>
  <si>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</si>
  <si>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</si>
  <si>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</si>
  <si>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</si>
  <si>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</si>
  <si>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</si>
  <si>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</si>
  <si>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</si>
  <si>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>MONTH ENDED: 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</si>
</sst>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view="pageBreakPreview" zoomScale="60" zoomScaleNormal="87" workbookViewId="0">
      <selection activeCell="A4" sqref="A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154</v>
      </c>
      <c r="B10" s="13"/>
      <c r="C10" s="14"/>
      <c r="D10" s="73">
        <v>1</v>
      </c>
      <c r="E10" s="74">
        <v>617353</v>
      </c>
      <c r="F10" s="74">
        <v>111640.5</v>
      </c>
      <c r="G10" s="75">
        <f>F10/E10</f>
        <v>0.18083738153050199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986921</v>
      </c>
      <c r="F11" s="74">
        <v>250482.5</v>
      </c>
      <c r="G11" s="75">
        <f>F11/E11</f>
        <v>0.25380197604468846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115981</v>
      </c>
      <c r="F13" s="74">
        <v>43100</v>
      </c>
      <c r="G13" s="75">
        <f>F13/E13</f>
        <v>0.37161259171760891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456789</v>
      </c>
      <c r="F15" s="74">
        <v>128207.5</v>
      </c>
      <c r="G15" s="75">
        <f>F15/E15</f>
        <v>0.2806711632723205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2724644</v>
      </c>
      <c r="F16" s="74">
        <v>434421.5</v>
      </c>
      <c r="G16" s="75">
        <f>F16/E16</f>
        <v>0.15944156374190535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553902</v>
      </c>
      <c r="F18" s="74">
        <v>226675.5</v>
      </c>
      <c r="G18" s="75">
        <f>F18/E18</f>
        <v>0.40923394391065565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348835</v>
      </c>
      <c r="F20" s="74">
        <v>-2420.5</v>
      </c>
      <c r="G20" s="75">
        <f t="shared" ref="G20:G25" si="0">F20/E20</f>
        <v>-6.9388106124672125E-3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135982</v>
      </c>
      <c r="F21" s="74">
        <v>60455.5</v>
      </c>
      <c r="G21" s="75">
        <f t="shared" si="0"/>
        <v>0.44458457737053436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4409312</v>
      </c>
      <c r="F23" s="74">
        <v>265244</v>
      </c>
      <c r="G23" s="75">
        <f t="shared" si="0"/>
        <v>6.015541653663882E-2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73514</v>
      </c>
      <c r="F24" s="74">
        <v>15019</v>
      </c>
      <c r="G24" s="75">
        <f t="shared" si="0"/>
        <v>0.20430122153603394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489254</v>
      </c>
      <c r="F25" s="74">
        <v>102320.5</v>
      </c>
      <c r="G25" s="75">
        <f t="shared" si="0"/>
        <v>0.20913574544101837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1883153</v>
      </c>
      <c r="F31" s="76">
        <v>300736.5</v>
      </c>
      <c r="G31" s="75">
        <f>F31/E31</f>
        <v>0.15969838881917719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44245</v>
      </c>
      <c r="F33" s="76">
        <v>8274</v>
      </c>
      <c r="G33" s="75">
        <f>F33/E33</f>
        <v>0.18700418126341958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12839885</v>
      </c>
      <c r="F39" s="82">
        <f>SUM(F9:F38)</f>
        <v>1944156.5</v>
      </c>
      <c r="G39" s="83">
        <f>F39/E39</f>
        <v>0.15141541376733514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11278996.6</v>
      </c>
      <c r="F44" s="74">
        <v>631508.30000000005</v>
      </c>
      <c r="G44" s="75">
        <f t="shared" ref="G44:G50" si="1">1-(+F44/E44)</f>
        <v>0.94401024112375387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4501307.3499999996</v>
      </c>
      <c r="F45" s="74">
        <v>493593.7</v>
      </c>
      <c r="G45" s="75">
        <f t="shared" si="1"/>
        <v>0.89034436850885113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6585916.75</v>
      </c>
      <c r="F46" s="74">
        <v>462567.56</v>
      </c>
      <c r="G46" s="75">
        <f t="shared" si="1"/>
        <v>0.92976413496268384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1293877.5</v>
      </c>
      <c r="F47" s="74">
        <v>34656.5</v>
      </c>
      <c r="G47" s="75">
        <f t="shared" si="1"/>
        <v>0.97321500683024476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16172719.310000001</v>
      </c>
      <c r="F48" s="74">
        <v>1025293.45</v>
      </c>
      <c r="G48" s="75">
        <f t="shared" si="1"/>
        <v>0.93660352162508409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1516855</v>
      </c>
      <c r="F49" s="74">
        <v>138768</v>
      </c>
      <c r="G49" s="75">
        <f t="shared" si="1"/>
        <v>0.90851597548875795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1458462.56</v>
      </c>
      <c r="F50" s="74">
        <v>109587.56</v>
      </c>
      <c r="G50" s="75">
        <f t="shared" si="1"/>
        <v>0.92486090284004274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171875</v>
      </c>
      <c r="F52" s="74">
        <v>26675</v>
      </c>
      <c r="G52" s="75">
        <f>1-(+F52/E52)</f>
        <v>0.8448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81395170.939999998</v>
      </c>
      <c r="F53" s="74">
        <v>9009626.1500000004</v>
      </c>
      <c r="G53" s="75">
        <f>1-(+F53/E53)</f>
        <v>0.88931006537671142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124375181.00999999</v>
      </c>
      <c r="F60" s="82">
        <f>SUM(F44:F59)</f>
        <v>11932276.220000001</v>
      </c>
      <c r="G60" s="83">
        <f>1-(+F60/E60)</f>
        <v>0.90406224036738791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13876432.720000001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16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6.10937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123270</v>
      </c>
      <c r="F10" s="74">
        <v>9437</v>
      </c>
      <c r="G10" s="104">
        <f>F10/E10</f>
        <v>7.655552851464266E-2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36717</v>
      </c>
      <c r="F12" s="74">
        <v>15705</v>
      </c>
      <c r="G12" s="104">
        <f>F12/E12</f>
        <v>0.42773102377645233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2130490</v>
      </c>
      <c r="F15" s="74">
        <v>324976.5</v>
      </c>
      <c r="G15" s="104">
        <f>F15/E15</f>
        <v>0.15253603631089563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95481</v>
      </c>
      <c r="F17" s="74">
        <v>-8228</v>
      </c>
      <c r="G17" s="104">
        <f>F17/E17</f>
        <v>-8.6174212670583672E-2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948659</v>
      </c>
      <c r="F19" s="74">
        <v>244709</v>
      </c>
      <c r="G19" s="104">
        <f>F19/E19</f>
        <v>0.25795254142953367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62483</v>
      </c>
      <c r="F21" s="74">
        <v>7196</v>
      </c>
      <c r="G21" s="104">
        <f>F21/E21</f>
        <v>0.11516732551253941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521387</v>
      </c>
      <c r="F25" s="74">
        <v>104873</v>
      </c>
      <c r="G25" s="104">
        <f>F25/E25</f>
        <v>0.20114233764938519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94124</v>
      </c>
      <c r="F29" s="74">
        <v>25414.86</v>
      </c>
      <c r="G29" s="104">
        <f t="shared" ref="G29:G34" si="0">F29/E29</f>
        <v>0.27001466151034803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231027</v>
      </c>
      <c r="F33" s="74">
        <v>68460</v>
      </c>
      <c r="G33" s="104">
        <f t="shared" si="0"/>
        <v>0.29632900050643429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612285</v>
      </c>
      <c r="F34" s="74">
        <v>66442</v>
      </c>
      <c r="G34" s="104">
        <f t="shared" si="0"/>
        <v>0.10851482561225573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4855923</v>
      </c>
      <c r="F39" s="82">
        <f>SUM(F9:F38)</f>
        <v>858985.36</v>
      </c>
      <c r="G39" s="106">
        <f>F39/E39</f>
        <v>0.17689435355544147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6550872.5</v>
      </c>
      <c r="F44" s="74">
        <v>241591.38</v>
      </c>
      <c r="G44" s="104">
        <f>1-(+F44/E44)</f>
        <v>0.96312073239099072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1718546.73</v>
      </c>
      <c r="F45" s="74">
        <v>145507.15</v>
      </c>
      <c r="G45" s="104">
        <f>1-(+F45/E45)</f>
        <v>0.91533128109935069</v>
      </c>
      <c r="H45" s="15"/>
    </row>
    <row r="46" spans="1:8" ht="15.75" x14ac:dyDescent="0.25">
      <c r="A46" s="27" t="s">
        <v>35</v>
      </c>
      <c r="B46" s="28"/>
      <c r="C46" s="14"/>
      <c r="D46" s="73">
        <v>100</v>
      </c>
      <c r="E46" s="111">
        <v>5577458</v>
      </c>
      <c r="F46" s="74">
        <v>456164.08</v>
      </c>
      <c r="G46" s="104">
        <f>1-(+F46/E46)</f>
        <v>0.91821290630964858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1957631.5</v>
      </c>
      <c r="F47" s="74">
        <v>86193.5</v>
      </c>
      <c r="G47" s="104">
        <f>1-(+F47/E47)</f>
        <v>0.95597051845559289</v>
      </c>
      <c r="H47" s="15"/>
    </row>
    <row r="48" spans="1:8" ht="15.75" x14ac:dyDescent="0.25">
      <c r="A48" s="27" t="s">
        <v>37</v>
      </c>
      <c r="B48" s="28"/>
      <c r="C48" s="14"/>
      <c r="D48" s="73">
        <v>77</v>
      </c>
      <c r="E48" s="111">
        <v>13327274.699999999</v>
      </c>
      <c r="F48" s="74">
        <v>995688</v>
      </c>
      <c r="G48" s="104">
        <f t="shared" ref="G48:G54" si="1">1-(+F48/E48)</f>
        <v>0.92528945171363508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2095996</v>
      </c>
      <c r="F49" s="74">
        <v>149749</v>
      </c>
      <c r="G49" s="104">
        <f t="shared" si="1"/>
        <v>0.92855473006627876</v>
      </c>
      <c r="H49" s="2"/>
    </row>
    <row r="50" spans="1:8" ht="15.75" x14ac:dyDescent="0.25">
      <c r="A50" s="27" t="s">
        <v>39</v>
      </c>
      <c r="B50" s="28"/>
      <c r="C50" s="21"/>
      <c r="D50" s="73">
        <v>11</v>
      </c>
      <c r="E50" s="111">
        <v>729665</v>
      </c>
      <c r="F50" s="74">
        <v>63907</v>
      </c>
      <c r="G50" s="104">
        <f t="shared" si="1"/>
        <v>0.91241597171304645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141700</v>
      </c>
      <c r="F52" s="74">
        <v>15175</v>
      </c>
      <c r="G52" s="104">
        <f t="shared" si="1"/>
        <v>0.89290755116443188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904</v>
      </c>
      <c r="E54" s="111">
        <v>78974237.420000002</v>
      </c>
      <c r="F54" s="74">
        <v>9108330.3699999992</v>
      </c>
      <c r="G54" s="104">
        <f t="shared" si="1"/>
        <v>0.88466706779882953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1154</v>
      </c>
      <c r="E61" s="82">
        <f>SUM(E44:E60)</f>
        <v>111073381.84999999</v>
      </c>
      <c r="F61" s="82">
        <f>SUM(F44:F60)</f>
        <v>11262305.48</v>
      </c>
      <c r="G61" s="110">
        <f>1-(+F61/E61)</f>
        <v>0.89860482059320679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12121290.84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view="pageBreakPreview" topLeftCell="A10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226137</v>
      </c>
      <c r="F10" s="74">
        <v>96447.5</v>
      </c>
      <c r="G10" s="104">
        <f>F10/E10</f>
        <v>0.42650030733581856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974212</v>
      </c>
      <c r="F13" s="74">
        <v>349333.5</v>
      </c>
      <c r="G13" s="104">
        <f t="shared" ref="G13:G18" si="0">F13/E13</f>
        <v>0.35858057589107917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147166</v>
      </c>
      <c r="F15" s="74">
        <v>56692</v>
      </c>
      <c r="G15" s="104">
        <f t="shared" si="0"/>
        <v>0.38522484813068236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497476</v>
      </c>
      <c r="F18" s="74">
        <v>114681</v>
      </c>
      <c r="G18" s="104">
        <f t="shared" si="0"/>
        <v>0.23052569370180673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84886</v>
      </c>
      <c r="F22" s="74">
        <v>14332</v>
      </c>
      <c r="G22" s="104">
        <f>F22/E22</f>
        <v>0.16883820653582451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158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268243</v>
      </c>
      <c r="F30" s="74">
        <v>76352.5</v>
      </c>
      <c r="G30" s="104">
        <f>F30/E30</f>
        <v>0.28463930093236356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157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315858</v>
      </c>
      <c r="F34" s="74">
        <v>150817.5</v>
      </c>
      <c r="G34" s="104">
        <f>F34/E34</f>
        <v>0.47748513572554757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2513978</v>
      </c>
      <c r="F39" s="82">
        <f>SUM(F9:F38)</f>
        <v>858656</v>
      </c>
      <c r="G39" s="106">
        <f>F39/E39</f>
        <v>0.34155271048513552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2524153.85</v>
      </c>
      <c r="F44" s="74">
        <v>137691.85</v>
      </c>
      <c r="G44" s="104">
        <f>1-(+F44/E44)</f>
        <v>0.94545029416491388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6710564.25</v>
      </c>
      <c r="F46" s="74">
        <v>534475.35</v>
      </c>
      <c r="G46" s="104">
        <f t="shared" ref="G46:G52" si="1">1-(+F46/E46)</f>
        <v>0.92035314318017303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3560857</v>
      </c>
      <c r="F47" s="74">
        <v>203199.73</v>
      </c>
      <c r="G47" s="104">
        <f t="shared" si="1"/>
        <v>0.942935161395136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8587480</v>
      </c>
      <c r="F48" s="74">
        <v>760517.86</v>
      </c>
      <c r="G48" s="104">
        <f t="shared" si="1"/>
        <v>0.91143876201167284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1641411</v>
      </c>
      <c r="F49" s="74">
        <v>109246</v>
      </c>
      <c r="G49" s="104">
        <f t="shared" si="1"/>
        <v>0.93344384800637992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1505790</v>
      </c>
      <c r="F50" s="74">
        <v>145501.44</v>
      </c>
      <c r="G50" s="104">
        <f t="shared" si="1"/>
        <v>0.90337202398740857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159540</v>
      </c>
      <c r="F51" s="74">
        <v>9090</v>
      </c>
      <c r="G51" s="104">
        <f t="shared" si="1"/>
        <v>0.94302369311771339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262625</v>
      </c>
      <c r="F52" s="74">
        <v>33850</v>
      </c>
      <c r="G52" s="104">
        <f t="shared" si="1"/>
        <v>0.87110899571632561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43038133.770000003</v>
      </c>
      <c r="F54" s="74">
        <v>4837473.88</v>
      </c>
      <c r="G54" s="104">
        <f>1-(+F54/E54)</f>
        <v>0.88760028708837768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67990554.870000005</v>
      </c>
      <c r="F61" s="82">
        <f>SUM(F44:F60)</f>
        <v>6771046.1099999994</v>
      </c>
      <c r="G61" s="110">
        <f>1-(+F61/E61)</f>
        <v>0.90041195982373667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7629702.1099999994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view="pageBreakPreview" topLeftCell="A19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114598</v>
      </c>
      <c r="F17" s="74">
        <v>37526.5</v>
      </c>
      <c r="G17" s="75">
        <f>F17/E17</f>
        <v>0.32746208485313882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72012</v>
      </c>
      <c r="F18" s="74">
        <v>11439</v>
      </c>
      <c r="G18" s="75">
        <f>F18/E18</f>
        <v>0.15884852524579238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9360</v>
      </c>
      <c r="F31" s="74">
        <v>4192</v>
      </c>
      <c r="G31" s="75">
        <f>F31/E31</f>
        <v>0.44786324786324788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350192</v>
      </c>
      <c r="F33" s="74">
        <v>63046</v>
      </c>
      <c r="G33" s="75">
        <f>F33/E33</f>
        <v>0.18003266779366747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546162</v>
      </c>
      <c r="F39" s="82">
        <f>SUM(F9:F38)</f>
        <v>116203.5</v>
      </c>
      <c r="G39" s="83">
        <f>F39/E39</f>
        <v>0.21276379535742143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2089410.6</v>
      </c>
      <c r="F44" s="74">
        <v>142555.29999999999</v>
      </c>
      <c r="G44" s="75">
        <f>1-(+F44/E44)</f>
        <v>0.93177248167497573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2435238.5</v>
      </c>
      <c r="F46" s="74">
        <v>221025.9</v>
      </c>
      <c r="G46" s="75">
        <f>1-(+F46/E46)</f>
        <v>0.90923849963771519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349951</v>
      </c>
      <c r="F47" s="74">
        <v>16868.330000000002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3020954.4</v>
      </c>
      <c r="F48" s="74">
        <v>265368.05</v>
      </c>
      <c r="G48" s="75">
        <f>1-(+F48/E48)</f>
        <v>0.91215754531084614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199460</v>
      </c>
      <c r="F50" s="74">
        <v>15675</v>
      </c>
      <c r="G50" s="75">
        <f>1-(+F50/E50)</f>
        <v>0.92141281459941848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332</v>
      </c>
      <c r="E53" s="113">
        <v>24150904.120000001</v>
      </c>
      <c r="F53" s="113">
        <v>2857995.79</v>
      </c>
      <c r="G53" s="75">
        <f>1-(+F53/E53)</f>
        <v>0.88166091936768454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459</v>
      </c>
      <c r="E60" s="82">
        <f>SUM(E44:E59)</f>
        <v>32245918.620000001</v>
      </c>
      <c r="F60" s="82">
        <f>SUM(F44:F59)</f>
        <v>3519488.37</v>
      </c>
      <c r="G60" s="83">
        <f>1-(F60/E60)</f>
        <v>0.89085476486264237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3635691.87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13" zoomScale="60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5" width="16.109375" style="57" customWidth="1"/>
    <col min="6" max="6" width="14.6640625" style="57" customWidth="1"/>
    <col min="7" max="7" width="11.6640625" style="57" customWidth="1"/>
    <col min="8" max="8" width="9.554687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SEPTEMBER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153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484149</v>
      </c>
      <c r="F15" s="74">
        <v>142019</v>
      </c>
      <c r="G15" s="75">
        <f>F15/E15</f>
        <v>0.29333738167382356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430038</v>
      </c>
      <c r="F19" s="74">
        <v>89826</v>
      </c>
      <c r="G19" s="75">
        <f>F19/E19</f>
        <v>0.20887921532515732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599078</v>
      </c>
      <c r="F24" s="74">
        <v>225418</v>
      </c>
      <c r="G24" s="75">
        <f>F24/E24</f>
        <v>0.37627487572569851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17539</v>
      </c>
      <c r="F26" s="74">
        <v>17539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105635</v>
      </c>
      <c r="F29" s="74">
        <v>27270</v>
      </c>
      <c r="G29" s="75">
        <f>F29/E29</f>
        <v>0.25815307426515832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872370</v>
      </c>
      <c r="F30" s="74">
        <v>174586.5</v>
      </c>
      <c r="G30" s="75">
        <f>F30/E30</f>
        <v>0.20012895904260808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73481</v>
      </c>
      <c r="F34" s="74">
        <v>30960.5</v>
      </c>
      <c r="G34" s="75">
        <f>F34/E34</f>
        <v>0.42134021039452374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2582290</v>
      </c>
      <c r="F39" s="82">
        <f>SUM(F9:F38)</f>
        <v>707619</v>
      </c>
      <c r="G39" s="83">
        <f>F39/E39</f>
        <v>0.27402770409210431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429965.6</v>
      </c>
      <c r="F44" s="74">
        <v>47341.77</v>
      </c>
      <c r="G44" s="75">
        <f>1-(+F44/E44)</f>
        <v>0.8898940519892754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4087153</v>
      </c>
      <c r="F46" s="74">
        <v>350405.08</v>
      </c>
      <c r="G46" s="75">
        <f t="shared" ref="G46:G52" si="0">1-(+F46/E46)</f>
        <v>0.91426670839090196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1748309</v>
      </c>
      <c r="F47" s="74">
        <v>71782.5</v>
      </c>
      <c r="G47" s="75">
        <f t="shared" si="0"/>
        <v>0.95894175457542119</v>
      </c>
      <c r="H47" s="66"/>
    </row>
    <row r="48" spans="1:8" ht="15.75" x14ac:dyDescent="0.25">
      <c r="A48" s="27" t="s">
        <v>37</v>
      </c>
      <c r="B48" s="28"/>
      <c r="C48" s="14"/>
      <c r="D48" s="73">
        <v>97</v>
      </c>
      <c r="E48" s="74">
        <v>5081338</v>
      </c>
      <c r="F48" s="74">
        <v>502941.59</v>
      </c>
      <c r="G48" s="75">
        <f t="shared" si="0"/>
        <v>0.90102181944991655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1678860</v>
      </c>
      <c r="F50" s="74">
        <v>91299.78</v>
      </c>
      <c r="G50" s="75">
        <f t="shared" si="0"/>
        <v>0.94561799077945752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583070</v>
      </c>
      <c r="F51" s="74">
        <v>71850</v>
      </c>
      <c r="G51" s="75">
        <f t="shared" si="0"/>
        <v>0.87677294321436539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828550</v>
      </c>
      <c r="F52" s="74">
        <v>42000</v>
      </c>
      <c r="G52" s="75">
        <f t="shared" si="0"/>
        <v>0.94930903385432386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583</v>
      </c>
      <c r="E54" s="74">
        <v>35276192.310000002</v>
      </c>
      <c r="F54" s="74">
        <v>4040641.15</v>
      </c>
      <c r="G54" s="75">
        <f>1-(+F54/E54)</f>
        <v>0.88545699279299572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1017619.41</v>
      </c>
      <c r="F55" s="74">
        <v>63286.29</v>
      </c>
      <c r="G55" s="75">
        <f>1-(+F55/E55)</f>
        <v>0.93780947043846186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50731057.32</v>
      </c>
      <c r="F61" s="82">
        <f>SUM(F44:F60)</f>
        <v>5281548.16</v>
      </c>
      <c r="G61" s="83">
        <f>1-(F61/E61)</f>
        <v>0.89589122642003705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5989167.1600000001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topLeftCell="A13" zoomScale="87" zoomScaleNormal="87" workbookViewId="0"/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SEPTEMBER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+ARG!$D$39+CARUTHERSVILLE!$D$39+HOLLYWOOD!$D$40+HARKC!$D$40+BALLYSKC!$D$39+AMERKC!$D$39+LAGRANGE!$D$39+AMERSC!$D$39+RIVERCITY!$D$39+LUMIERE!$D$39+ISLEBV!$D$39+STJO!$D$39+CAPE!$D$39</f>
        <v>448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+ARG!$E$39+CARUTHERSVILLE!$E$39+HOLLYWOOD!$E$40+HARKC!$E$40+BALLYSKC!$E$39+AMERKC!$E$39+LAGRANGE!$E$39+AMERSC!$E$39+RIVERCITY!$E$39+LUMIERE!$E$39+ISLEBV!$E$39+STJO!$E$39+CAPE!$E$39</f>
        <v>100252960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+ARG!$F$39+CARUTHERSVILLE!$F$39+HOLLYWOOD!$F$40+HARKC!$F$40+BALLYSKC!$F$39+AMERKC!$F$39+LAGRANGE!$F$39+AMERSC!$F$39+RIVERCITY!$F$39+LUMIERE!$F$39+ISLEBV!$F$39+STJO!$F$39+CAPE!$F$39</f>
        <v>19786467.219999999</v>
      </c>
      <c r="C8" s="58"/>
      <c r="D8" s="21"/>
    </row>
    <row r="9" spans="1:4" ht="20.25" x14ac:dyDescent="0.3">
      <c r="A9" s="127" t="s">
        <v>88</v>
      </c>
      <c r="B9" s="115">
        <f>B8/B7</f>
        <v>0.19736541664206222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150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151</v>
      </c>
      <c r="B12" s="135">
        <f>AMERSC!$E$51</f>
        <v>3225792.95</v>
      </c>
      <c r="C12" s="58"/>
      <c r="D12" s="21"/>
    </row>
    <row r="13" spans="1:4" ht="21" thickTop="1" x14ac:dyDescent="0.3">
      <c r="A13" s="127" t="s">
        <v>152</v>
      </c>
      <c r="B13" s="135">
        <f>+AMERSC!$F$51</f>
        <v>145306.89000000001</v>
      </c>
      <c r="C13" s="58"/>
      <c r="D13" s="21"/>
    </row>
    <row r="14" spans="1:4" ht="20.25" x14ac:dyDescent="0.3">
      <c r="A14" s="127" t="s">
        <v>92</v>
      </c>
      <c r="B14" s="115">
        <f>1-(B13/B12)</f>
        <v>0.95495467556279456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+ARG!$D$60+CARUTHERSVILLE!$D$60+HOLLYWOOD!$D$62+HARKC!$D$62+BALLYSKC!$D$62+AMERKC!$D$62+LAGRANGE!$D$60+AMERSC!$D$73+RIVERCITY!$D$61+LUMIERE!$D$61+ISLEBV!$D$61+STJO!$D$60+CAPE!$D$61</f>
        <v>14800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+ARG!$E$60+CARUTHERSVILLE!$E$60+HOLLYWOOD!$E$62+HARKC!$E$62+BALLYSKC!$E$62+AMERKC!$E$62+LAGRANGE!$E$60+AMERSC!$E$73+RIVERCITY!$E$61+LUMIERE!$E$61+ISLEBV!$E$61+STJO!$E$60+CAPE!$E$61</f>
        <v>1376424119.2499998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+ARG!$F$60+CARUTHERSVILLE!$F$60+HOLLYWOOD!$F$62+HARKC!$F$62+BALLYSKC!$F$62+AMERKC!$F$62+LAGRANGE!$F$60+AMERSC!$F$73+RIVERCITY!$F$61+LUMIERE!$F$61+ISLEBV!$F$61+STJO!$F$60+CAPE!$F$61</f>
        <v>132187057.81000002</v>
      </c>
      <c r="C18" s="21"/>
      <c r="D18" s="21"/>
    </row>
    <row r="19" spans="1:4" ht="20.25" x14ac:dyDescent="0.3">
      <c r="A19" s="127" t="s">
        <v>92</v>
      </c>
      <c r="B19" s="115">
        <f>1-(B18/B17)</f>
        <v>0.90396342525439943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152118831.92000002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view="pageBreakPreview" topLeftCell="A9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154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463258</v>
      </c>
      <c r="F18" s="74">
        <v>62577</v>
      </c>
      <c r="G18" s="75">
        <f>F18/E18</f>
        <v>0.13508023606715913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9266</v>
      </c>
      <c r="F29" s="74">
        <v>2765</v>
      </c>
      <c r="G29" s="75">
        <f>F29/E29</f>
        <v>0.29840276278868982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295683</v>
      </c>
      <c r="F30" s="74">
        <v>110421.5</v>
      </c>
      <c r="G30" s="75">
        <f>F30/E30</f>
        <v>0.37344554810388153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588122</v>
      </c>
      <c r="F32" s="74">
        <v>106492</v>
      </c>
      <c r="G32" s="75">
        <f>F32/E32</f>
        <v>0.18107127432743547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7676</v>
      </c>
      <c r="F34" s="74">
        <v>-10794.5</v>
      </c>
      <c r="G34" s="75">
        <f>F34/E34</f>
        <v>-1.4062662845231892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1364005</v>
      </c>
      <c r="F39" s="82">
        <f>SUM(F9:F38)</f>
        <v>271461</v>
      </c>
      <c r="G39" s="83">
        <f>F39/E39</f>
        <v>0.1990175989090949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214463.1</v>
      </c>
      <c r="F44" s="74">
        <v>18185.919999999998</v>
      </c>
      <c r="G44" s="75">
        <f>1-(+F44/E44)</f>
        <v>0.91520256864700733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35</v>
      </c>
      <c r="E46" s="74">
        <v>1095371.25</v>
      </c>
      <c r="F46" s="74">
        <v>97024.61</v>
      </c>
      <c r="G46" s="75">
        <f>1-(+F46/E46)</f>
        <v>0.91142308144384843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741261.5</v>
      </c>
      <c r="F47" s="74">
        <v>55948</v>
      </c>
      <c r="G47" s="75">
        <f>1-(+F47/E47)</f>
        <v>0.92452326203370871</v>
      </c>
      <c r="H47" s="15"/>
    </row>
    <row r="48" spans="1:8" ht="15.75" x14ac:dyDescent="0.25">
      <c r="A48" s="27" t="s">
        <v>37</v>
      </c>
      <c r="B48" s="28"/>
      <c r="C48" s="14"/>
      <c r="D48" s="73">
        <v>42</v>
      </c>
      <c r="E48" s="74">
        <v>3090345</v>
      </c>
      <c r="F48" s="74">
        <v>296035.7</v>
      </c>
      <c r="G48" s="75">
        <f>1-(+F48/E48)</f>
        <v>0.9042062617604183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787610</v>
      </c>
      <c r="F50" s="74">
        <v>123370</v>
      </c>
      <c r="G50" s="75">
        <f>1-(+F50/E50)</f>
        <v>0.8433615621944871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414</v>
      </c>
      <c r="E53" s="74">
        <v>29731004.68</v>
      </c>
      <c r="F53" s="74">
        <v>3204207.18</v>
      </c>
      <c r="G53" s="75">
        <f>1-(+F53/E53)</f>
        <v>0.89222674395004664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204889.25</v>
      </c>
      <c r="F54" s="74">
        <v>20383.88</v>
      </c>
      <c r="G54" s="75">
        <f>1-(+F54/E54)</f>
        <v>0.9005126916126639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524</v>
      </c>
      <c r="E60" s="82">
        <f>SUM(E44:E59)</f>
        <v>35864944.780000001</v>
      </c>
      <c r="F60" s="82">
        <f>SUM(F44:F59)</f>
        <v>3815155.29</v>
      </c>
      <c r="G60" s="83">
        <f>1-(F60/E60)</f>
        <v>0.89362439247006697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4086616.29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view="pageBreakPreview" topLeftCell="A10" zoomScale="60" zoomScaleNormal="87" workbookViewId="0">
      <selection activeCell="J20" sqref="J20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9.109375" style="3" customWidth="1"/>
    <col min="6" max="6" width="16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883451</v>
      </c>
      <c r="F9" s="74">
        <v>161819</v>
      </c>
      <c r="G9" s="75">
        <f>F9/E9</f>
        <v>0.18316692153837622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2</v>
      </c>
      <c r="E11" s="74">
        <v>893783</v>
      </c>
      <c r="F11" s="74">
        <v>188799</v>
      </c>
      <c r="G11" s="75">
        <f>F11/E11</f>
        <v>0.2112358368865821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66575</v>
      </c>
      <c r="F12" s="74">
        <v>17072</v>
      </c>
      <c r="G12" s="75">
        <f>F12/E12</f>
        <v>0.25643259481787456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664972</v>
      </c>
      <c r="F13" s="74">
        <v>200834.5</v>
      </c>
      <c r="G13" s="75">
        <f>F13/E13</f>
        <v>0.30201948352712593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966250</v>
      </c>
      <c r="F17" s="74">
        <v>253858</v>
      </c>
      <c r="G17" s="75">
        <f t="shared" ref="G17:G25" si="0">F17/E17</f>
        <v>0.26272496765847347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870018</v>
      </c>
      <c r="F18" s="74">
        <v>245030</v>
      </c>
      <c r="G18" s="75">
        <f t="shared" si="0"/>
        <v>0.28163785117089529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59983</v>
      </c>
      <c r="F20" s="74">
        <v>23046</v>
      </c>
      <c r="G20" s="75">
        <f t="shared" si="0"/>
        <v>0.38420885917676673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5559552</v>
      </c>
      <c r="F22" s="74">
        <v>698100.5</v>
      </c>
      <c r="G22" s="75">
        <f t="shared" si="0"/>
        <v>0.12556776157503338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723625</v>
      </c>
      <c r="F23" s="74">
        <v>133808.5</v>
      </c>
      <c r="G23" s="75">
        <f t="shared" si="0"/>
        <v>0.18491414752116081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74">
        <v>657100</v>
      </c>
      <c r="F24" s="74">
        <v>204444</v>
      </c>
      <c r="G24" s="75">
        <f t="shared" si="0"/>
        <v>0.3111307259169076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145605</v>
      </c>
      <c r="F25" s="74">
        <v>145605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38313</v>
      </c>
      <c r="F27" s="74">
        <v>-3787</v>
      </c>
      <c r="G27" s="75">
        <f>F27/E27</f>
        <v>-9.884373450264923E-2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223554</v>
      </c>
      <c r="F29" s="74">
        <v>75937</v>
      </c>
      <c r="G29" s="75">
        <f>F29/E29</f>
        <v>0.33968079300750603</v>
      </c>
      <c r="H29" s="15"/>
    </row>
    <row r="30" spans="1:8" ht="15.75" x14ac:dyDescent="0.25">
      <c r="A30" s="70" t="s">
        <v>123</v>
      </c>
      <c r="B30" s="13"/>
      <c r="C30" s="14"/>
      <c r="D30" s="73">
        <v>1</v>
      </c>
      <c r="E30" s="74">
        <v>36695</v>
      </c>
      <c r="F30" s="74">
        <v>11976</v>
      </c>
      <c r="G30" s="75">
        <f>F30/E30</f>
        <v>0.32636598991688243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23</v>
      </c>
      <c r="E33" s="76">
        <v>1404971</v>
      </c>
      <c r="F33" s="76">
        <v>213140</v>
      </c>
      <c r="G33" s="75">
        <f>F33/E33</f>
        <v>0.15170419887670281</v>
      </c>
      <c r="H33" s="15"/>
    </row>
    <row r="34" spans="1:8" ht="15.75" x14ac:dyDescent="0.25">
      <c r="A34" s="93" t="s">
        <v>157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283135</v>
      </c>
      <c r="F35" s="74">
        <v>67273</v>
      </c>
      <c r="G35" s="75">
        <f>F35/E35</f>
        <v>0.23760043795362637</v>
      </c>
      <c r="H35" s="15"/>
    </row>
    <row r="36" spans="1:8" x14ac:dyDescent="0.2">
      <c r="A36" s="16" t="s">
        <v>28</v>
      </c>
      <c r="B36" s="13"/>
      <c r="C36" s="14"/>
      <c r="D36" s="77"/>
      <c r="E36" s="78">
        <v>325590</v>
      </c>
      <c r="F36" s="74">
        <v>52768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79</v>
      </c>
      <c r="E40" s="82">
        <f>SUM(E9:E39)</f>
        <v>13803172</v>
      </c>
      <c r="F40" s="82">
        <f>SUM(F9:F39)</f>
        <v>2689723.5</v>
      </c>
      <c r="G40" s="83">
        <f>F40/E40</f>
        <v>0.19486270981771436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178</v>
      </c>
      <c r="E45" s="74">
        <v>26992825.640000001</v>
      </c>
      <c r="F45" s="74">
        <v>1452471.66</v>
      </c>
      <c r="G45" s="75">
        <f t="shared" ref="G45:G51" si="1">1-(+F45/E45)</f>
        <v>0.94619045522053025</v>
      </c>
      <c r="H45" s="15"/>
    </row>
    <row r="46" spans="1:8" ht="15.75" x14ac:dyDescent="0.25">
      <c r="A46" s="27" t="s">
        <v>34</v>
      </c>
      <c r="B46" s="28"/>
      <c r="C46" s="14"/>
      <c r="D46" s="73">
        <v>4</v>
      </c>
      <c r="E46" s="74">
        <v>2826679.24</v>
      </c>
      <c r="F46" s="74">
        <v>279575.49</v>
      </c>
      <c r="G46" s="75">
        <f t="shared" si="1"/>
        <v>0.90109401659595445</v>
      </c>
      <c r="H46" s="15"/>
    </row>
    <row r="47" spans="1:8" ht="15.75" x14ac:dyDescent="0.25">
      <c r="A47" s="27" t="s">
        <v>35</v>
      </c>
      <c r="B47" s="28"/>
      <c r="C47" s="14"/>
      <c r="D47" s="73">
        <v>308</v>
      </c>
      <c r="E47" s="74">
        <v>28425028</v>
      </c>
      <c r="F47" s="74">
        <v>1674598.72</v>
      </c>
      <c r="G47" s="75">
        <f t="shared" si="1"/>
        <v>0.94108717430287137</v>
      </c>
      <c r="H47" s="15"/>
    </row>
    <row r="48" spans="1:8" ht="15.75" x14ac:dyDescent="0.25">
      <c r="A48" s="27" t="s">
        <v>36</v>
      </c>
      <c r="B48" s="28"/>
      <c r="C48" s="14"/>
      <c r="D48" s="73">
        <v>23</v>
      </c>
      <c r="E48" s="74">
        <v>909497</v>
      </c>
      <c r="F48" s="74">
        <v>62752.5</v>
      </c>
      <c r="G48" s="75">
        <f t="shared" si="1"/>
        <v>0.93100307092821633</v>
      </c>
      <c r="H48" s="15"/>
    </row>
    <row r="49" spans="1:8" ht="15.75" x14ac:dyDescent="0.25">
      <c r="A49" s="27" t="s">
        <v>37</v>
      </c>
      <c r="B49" s="28"/>
      <c r="C49" s="14"/>
      <c r="D49" s="73">
        <v>130</v>
      </c>
      <c r="E49" s="74">
        <v>10854405.9</v>
      </c>
      <c r="F49" s="74">
        <v>627210.53</v>
      </c>
      <c r="G49" s="75">
        <f t="shared" si="1"/>
        <v>0.9422160424275271</v>
      </c>
      <c r="H49" s="15"/>
    </row>
    <row r="50" spans="1:8" ht="15.75" x14ac:dyDescent="0.25">
      <c r="A50" s="27" t="s">
        <v>38</v>
      </c>
      <c r="B50" s="28"/>
      <c r="C50" s="14"/>
      <c r="D50" s="73">
        <v>3</v>
      </c>
      <c r="E50" s="74">
        <v>318760</v>
      </c>
      <c r="F50" s="74">
        <v>21452</v>
      </c>
      <c r="G50" s="75">
        <f t="shared" si="1"/>
        <v>0.93270171916175182</v>
      </c>
      <c r="H50" s="15"/>
    </row>
    <row r="51" spans="1:8" ht="15.75" x14ac:dyDescent="0.25">
      <c r="A51" s="27" t="s">
        <v>39</v>
      </c>
      <c r="B51" s="28"/>
      <c r="C51" s="14"/>
      <c r="D51" s="73">
        <v>23</v>
      </c>
      <c r="E51" s="74">
        <v>2480670</v>
      </c>
      <c r="F51" s="74">
        <v>189950</v>
      </c>
      <c r="G51" s="75">
        <f t="shared" si="1"/>
        <v>0.92342794486973279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451575</v>
      </c>
      <c r="F53" s="74">
        <v>6450</v>
      </c>
      <c r="G53" s="75">
        <f>1-(+F53/E53)</f>
        <v>0.9857166583623983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135700</v>
      </c>
      <c r="F54" s="74">
        <v>25000</v>
      </c>
      <c r="G54" s="75">
        <f>1-(+F54/E54)</f>
        <v>0.81577008106116433</v>
      </c>
      <c r="H54" s="15"/>
    </row>
    <row r="55" spans="1:8" ht="15.75" x14ac:dyDescent="0.25">
      <c r="A55" s="27" t="s">
        <v>61</v>
      </c>
      <c r="B55" s="30"/>
      <c r="C55" s="14"/>
      <c r="D55" s="73">
        <v>1178</v>
      </c>
      <c r="E55" s="74">
        <v>110301366.02</v>
      </c>
      <c r="F55" s="74">
        <v>12360252.220000001</v>
      </c>
      <c r="G55" s="75">
        <f>1-(+F55/E55)</f>
        <v>0.88794107755874196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1853</v>
      </c>
      <c r="E62" s="82">
        <f>SUM(E45:E61)</f>
        <v>183696506.80000001</v>
      </c>
      <c r="F62" s="82">
        <f>SUM(F45:F61)</f>
        <v>16699713.120000001</v>
      </c>
      <c r="G62" s="83">
        <f>1-(+F62/E62)</f>
        <v>0.90909074205650597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19389436.620000001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view="pageBreakPreview" topLeftCell="A10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5546875" style="3" customWidth="1"/>
    <col min="6" max="6" width="17.2187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2476971</v>
      </c>
      <c r="F10" s="74">
        <v>534095.5</v>
      </c>
      <c r="G10" s="100">
        <f>F10/E10</f>
        <v>0.21562444614813819</v>
      </c>
      <c r="H10" s="15"/>
    </row>
    <row r="11" spans="1:8" ht="15.75" x14ac:dyDescent="0.25">
      <c r="A11" s="93" t="s">
        <v>106</v>
      </c>
      <c r="B11" s="13"/>
      <c r="C11" s="14"/>
      <c r="D11" s="73">
        <v>10</v>
      </c>
      <c r="E11" s="99">
        <v>348176</v>
      </c>
      <c r="F11" s="74">
        <v>104936</v>
      </c>
      <c r="G11" s="100">
        <f>F11/E11</f>
        <v>0.30138780386930747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483893</v>
      </c>
      <c r="F14" s="74">
        <v>195971</v>
      </c>
      <c r="G14" s="100">
        <f>F14/E14</f>
        <v>0.40498829286639815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880947</v>
      </c>
      <c r="F17" s="74">
        <v>168671</v>
      </c>
      <c r="G17" s="75">
        <f t="shared" ref="G17:G23" si="0">F17/E17</f>
        <v>0.19146554787064374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1118868</v>
      </c>
      <c r="F18" s="74">
        <v>194996.5</v>
      </c>
      <c r="G18" s="100">
        <f t="shared" si="0"/>
        <v>0.17428016530993826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494636</v>
      </c>
      <c r="F19" s="74">
        <v>209303</v>
      </c>
      <c r="G19" s="75">
        <f t="shared" si="0"/>
        <v>0.4231455049773975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3296255</v>
      </c>
      <c r="F22" s="74">
        <v>884166</v>
      </c>
      <c r="G22" s="75">
        <f t="shared" si="0"/>
        <v>0.2682334952848005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849735</v>
      </c>
      <c r="F23" s="74">
        <v>138744.5</v>
      </c>
      <c r="G23" s="75">
        <f t="shared" si="0"/>
        <v>0.16327972838590854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689544</v>
      </c>
      <c r="F24" s="74">
        <v>122046.5</v>
      </c>
      <c r="G24" s="75">
        <f>F24/E24</f>
        <v>0.17699595674822782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265104</v>
      </c>
      <c r="F25" s="74">
        <v>265104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66913</v>
      </c>
      <c r="F27" s="74">
        <v>36168</v>
      </c>
      <c r="G27" s="75">
        <f>F27/E27</f>
        <v>0.54052276837086966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166687</v>
      </c>
      <c r="F29" s="74">
        <v>69004</v>
      </c>
      <c r="G29" s="75">
        <f>F29/E29</f>
        <v>0.41397349523358151</v>
      </c>
      <c r="H29" s="15"/>
    </row>
    <row r="30" spans="1:8" ht="15.75" x14ac:dyDescent="0.25">
      <c r="A30" s="70" t="s">
        <v>123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1211944</v>
      </c>
      <c r="F33" s="76">
        <v>196016.5</v>
      </c>
      <c r="G33" s="100">
        <f>F33/E33</f>
        <v>0.16173725848719084</v>
      </c>
      <c r="H33" s="15"/>
    </row>
    <row r="34" spans="1:8" ht="15.75" x14ac:dyDescent="0.25">
      <c r="A34" s="93" t="s">
        <v>157</v>
      </c>
      <c r="B34" s="13"/>
      <c r="C34" s="14"/>
      <c r="D34" s="73">
        <v>2</v>
      </c>
      <c r="E34" s="99">
        <v>362074</v>
      </c>
      <c r="F34" s="74">
        <v>90402</v>
      </c>
      <c r="G34" s="100">
        <f>F34/E34</f>
        <v>0.24967824256919857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211820</v>
      </c>
      <c r="F35" s="74">
        <v>95936</v>
      </c>
      <c r="G35" s="100">
        <f>F35/E35</f>
        <v>0.4529128505334718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65</v>
      </c>
      <c r="E40" s="82">
        <f>SUM(E9:E39)</f>
        <v>12923567</v>
      </c>
      <c r="F40" s="82">
        <f>SUM(F9:F39)</f>
        <v>3305560.5</v>
      </c>
      <c r="G40" s="83">
        <f>F40/E40</f>
        <v>0.25577771988182518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8215584.4000000004</v>
      </c>
      <c r="F45" s="74">
        <v>486556.97</v>
      </c>
      <c r="G45" s="75">
        <f>1-(+F45/E45)</f>
        <v>0.9407763408772235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4971781.4800000004</v>
      </c>
      <c r="F46" s="74">
        <v>185829.63</v>
      </c>
      <c r="G46" s="75">
        <f t="shared" ref="G46:G55" si="1">1-(+F46/E46)</f>
        <v>0.9626231300093262</v>
      </c>
      <c r="H46" s="15"/>
    </row>
    <row r="47" spans="1:8" ht="15.75" x14ac:dyDescent="0.25">
      <c r="A47" s="27" t="s">
        <v>35</v>
      </c>
      <c r="B47" s="28"/>
      <c r="C47" s="14"/>
      <c r="D47" s="73">
        <v>175</v>
      </c>
      <c r="E47" s="74">
        <v>13099563.35</v>
      </c>
      <c r="F47" s="74">
        <v>839736.88</v>
      </c>
      <c r="G47" s="75">
        <f t="shared" si="1"/>
        <v>0.93589581136687272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114</v>
      </c>
      <c r="E49" s="74">
        <v>18244857.120000001</v>
      </c>
      <c r="F49" s="74">
        <v>1241680.78</v>
      </c>
      <c r="G49" s="75">
        <f t="shared" si="1"/>
        <v>0.93194351855795732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1617304</v>
      </c>
      <c r="F50" s="74">
        <v>135440</v>
      </c>
      <c r="G50" s="75">
        <f t="shared" si="1"/>
        <v>0.916255694662228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2041190</v>
      </c>
      <c r="F51" s="74">
        <v>261015</v>
      </c>
      <c r="G51" s="75">
        <f t="shared" si="1"/>
        <v>0.87212606371773327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184630</v>
      </c>
      <c r="F52" s="74">
        <v>28880</v>
      </c>
      <c r="G52" s="75">
        <f t="shared" si="1"/>
        <v>0.84357904999187561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413800</v>
      </c>
      <c r="F53" s="74">
        <v>35725</v>
      </c>
      <c r="G53" s="75">
        <f t="shared" si="1"/>
        <v>0.91366602223296278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177800</v>
      </c>
      <c r="F54" s="74">
        <v>44200</v>
      </c>
      <c r="G54" s="75">
        <f t="shared" si="1"/>
        <v>0.75140607424071992</v>
      </c>
      <c r="H54" s="15"/>
    </row>
    <row r="55" spans="1:8" ht="15.75" x14ac:dyDescent="0.25">
      <c r="A55" s="27" t="s">
        <v>61</v>
      </c>
      <c r="B55" s="30"/>
      <c r="C55" s="14"/>
      <c r="D55" s="73">
        <v>615</v>
      </c>
      <c r="E55" s="74">
        <v>68056030.349999994</v>
      </c>
      <c r="F55" s="74">
        <v>7925215.9199999999</v>
      </c>
      <c r="G55" s="75">
        <f t="shared" si="1"/>
        <v>0.88354866013721289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990</v>
      </c>
      <c r="E62" s="82">
        <f>SUM(E45:E61)</f>
        <v>117022540.69999999</v>
      </c>
      <c r="F62" s="82">
        <f>SUM(F45:F61)</f>
        <v>11184280.18</v>
      </c>
      <c r="G62" s="83">
        <f>1-(F62/E62)</f>
        <v>0.90442627451858082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14489840.68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view="pageBreakPreview" topLeftCell="A10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6.6640625" style="3" customWidth="1"/>
    <col min="6" max="6" width="16.8867187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490547</v>
      </c>
      <c r="F10" s="74">
        <v>140865</v>
      </c>
      <c r="G10" s="75">
        <f>F10/E10</f>
        <v>0.28715902859460968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102066</v>
      </c>
      <c r="F12" s="74">
        <v>21261</v>
      </c>
      <c r="G12" s="75">
        <f>F12/E12</f>
        <v>0.2083063899829522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137</v>
      </c>
      <c r="B14" s="13"/>
      <c r="C14" s="14"/>
      <c r="D14" s="73">
        <v>4</v>
      </c>
      <c r="E14" s="74">
        <v>3449500</v>
      </c>
      <c r="F14" s="74">
        <v>538351.5</v>
      </c>
      <c r="G14" s="75">
        <f>F14/E14</f>
        <v>0.15606653138135962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1090321</v>
      </c>
      <c r="F17" s="74">
        <v>24679</v>
      </c>
      <c r="G17" s="75">
        <f>F17/E17</f>
        <v>2.2634618612316922E-2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751856</v>
      </c>
      <c r="F18" s="74">
        <v>216477.5</v>
      </c>
      <c r="G18" s="75">
        <f>F18/E18</f>
        <v>0.28792415036921964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7</v>
      </c>
      <c r="E23" s="74">
        <v>1137799</v>
      </c>
      <c r="F23" s="74">
        <v>183787.5</v>
      </c>
      <c r="G23" s="75">
        <f>F23/E23</f>
        <v>0.16152896952800977</v>
      </c>
      <c r="H23" s="15"/>
    </row>
    <row r="24" spans="1:8" ht="15.75" x14ac:dyDescent="0.25">
      <c r="A24" s="93" t="s">
        <v>146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39356</v>
      </c>
      <c r="F25" s="74">
        <v>10290</v>
      </c>
      <c r="G25" s="75">
        <f>F25/E25</f>
        <v>0.2614594979164549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155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21</v>
      </c>
      <c r="E39" s="82">
        <f>SUM(E9:E38)</f>
        <v>7061445</v>
      </c>
      <c r="F39" s="82">
        <f>SUM(F9:F38)</f>
        <v>1135711.5</v>
      </c>
      <c r="G39" s="83">
        <f>F39/E39</f>
        <v>0.16083273324369163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52</v>
      </c>
      <c r="E46" s="74">
        <v>2477313</v>
      </c>
      <c r="F46" s="74">
        <v>192468.66</v>
      </c>
      <c r="G46" s="75">
        <f>1-(+F46/E46)</f>
        <v>0.92230749202866169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827382.5</v>
      </c>
      <c r="F47" s="74">
        <v>35264.5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47</v>
      </c>
      <c r="E48" s="74">
        <v>4720678</v>
      </c>
      <c r="F48" s="74">
        <v>403354.57</v>
      </c>
      <c r="G48" s="75">
        <f>1-(+F48/E48)</f>
        <v>0.91455579685799371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1259725</v>
      </c>
      <c r="F50" s="74">
        <v>54276</v>
      </c>
      <c r="G50" s="75">
        <f>1-(+F50/E50)</f>
        <v>0.95691440592192745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528</v>
      </c>
      <c r="E54" s="74">
        <v>46217236.640000001</v>
      </c>
      <c r="F54" s="74">
        <v>5594066.1200000001</v>
      </c>
      <c r="G54" s="75">
        <f>1-(+F54/E54)</f>
        <v>0.87896147570280181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166</v>
      </c>
      <c r="E56" s="74">
        <v>26036601.309999999</v>
      </c>
      <c r="F56" s="74">
        <v>2635565.38</v>
      </c>
      <c r="G56" s="75">
        <f>1-(+F56/E56)</f>
        <v>0.89877460008623533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813</v>
      </c>
      <c r="E62" s="82">
        <f>SUM(E44:E61)</f>
        <v>81538936.450000003</v>
      </c>
      <c r="F62" s="82">
        <f>SUM(F44:F61)</f>
        <v>8914995.2300000004</v>
      </c>
      <c r="G62" s="83">
        <f>1-(+F62/E62)</f>
        <v>0.89066578964435339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10050706.73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view="pageBreakPreview" topLeftCell="A10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88671875" style="3" customWidth="1"/>
    <col min="6" max="6" width="15.7773437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1043821</v>
      </c>
      <c r="F11" s="74">
        <v>186141.5</v>
      </c>
      <c r="G11" s="75">
        <f t="shared" ref="G11:G23" si="0">F11/E11</f>
        <v>0.17832703116722121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71610</v>
      </c>
      <c r="F13" s="74">
        <v>19996</v>
      </c>
      <c r="G13" s="75">
        <f t="shared" si="0"/>
        <v>0.27923474375087276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1716139</v>
      </c>
      <c r="F14" s="74">
        <v>23403.5</v>
      </c>
      <c r="G14" s="75">
        <f t="shared" si="0"/>
        <v>1.3637298610427244E-2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132425</v>
      </c>
      <c r="F15" s="74">
        <v>21162.5</v>
      </c>
      <c r="G15" s="75">
        <f t="shared" si="0"/>
        <v>0.1598074381725505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59299</v>
      </c>
      <c r="F16" s="74">
        <v>11831</v>
      </c>
      <c r="G16" s="75">
        <f t="shared" si="0"/>
        <v>0.19951432570532388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247785</v>
      </c>
      <c r="F17" s="74">
        <v>24002.5</v>
      </c>
      <c r="G17" s="75">
        <f t="shared" si="0"/>
        <v>9.686825271909115E-2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245678</v>
      </c>
      <c r="F18" s="74">
        <v>34092.5</v>
      </c>
      <c r="G18" s="75">
        <f t="shared" si="0"/>
        <v>0.13876903914880453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1386419</v>
      </c>
      <c r="F19" s="74">
        <v>89834.5</v>
      </c>
      <c r="G19" s="75">
        <f t="shared" si="0"/>
        <v>6.4796068143901667E-2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61100</v>
      </c>
      <c r="F20" s="74">
        <v>-37987.5</v>
      </c>
      <c r="G20" s="75">
        <f t="shared" si="0"/>
        <v>-0.62172667757774136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264628</v>
      </c>
      <c r="F21" s="74">
        <v>85671</v>
      </c>
      <c r="G21" s="75">
        <f t="shared" si="0"/>
        <v>0.32374125187055036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20</v>
      </c>
      <c r="E23" s="99">
        <v>1937400</v>
      </c>
      <c r="F23" s="74">
        <v>345345</v>
      </c>
      <c r="G23" s="75">
        <f t="shared" si="0"/>
        <v>0.17825178073707029</v>
      </c>
      <c r="H23" s="15"/>
    </row>
    <row r="24" spans="1:8" ht="15.75" x14ac:dyDescent="0.25">
      <c r="A24" s="93" t="s">
        <v>146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671381</v>
      </c>
      <c r="F25" s="74">
        <v>132032.5</v>
      </c>
      <c r="G25" s="75">
        <f>F25/E25</f>
        <v>0.19665808237051688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>
        <v>0</v>
      </c>
      <c r="F28" s="74">
        <v>-23806</v>
      </c>
      <c r="G28" s="75">
        <v>-1</v>
      </c>
      <c r="H28" s="15"/>
    </row>
    <row r="29" spans="1:8" ht="15.75" x14ac:dyDescent="0.25">
      <c r="A29" s="70" t="s">
        <v>155</v>
      </c>
      <c r="B29" s="13"/>
      <c r="C29" s="14"/>
      <c r="D29" s="73">
        <v>1</v>
      </c>
      <c r="E29" s="99">
        <v>800</v>
      </c>
      <c r="F29" s="74">
        <v>665</v>
      </c>
      <c r="G29" s="75">
        <f t="shared" ref="G29:G34" si="1">F29/E29</f>
        <v>0.83125000000000004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46516</v>
      </c>
      <c r="F30" s="74">
        <v>9363</v>
      </c>
      <c r="G30" s="75">
        <f t="shared" si="1"/>
        <v>0.20128557915555939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138931</v>
      </c>
      <c r="F32" s="74">
        <v>49655</v>
      </c>
      <c r="G32" s="75">
        <f t="shared" si="1"/>
        <v>0.35740763400536957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27110</v>
      </c>
      <c r="F33" s="74">
        <v>9556</v>
      </c>
      <c r="G33" s="75">
        <f t="shared" si="1"/>
        <v>0.35248985614164513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733054</v>
      </c>
      <c r="F34" s="74">
        <v>-43957</v>
      </c>
      <c r="G34" s="75">
        <f t="shared" si="1"/>
        <v>-5.9964204547004719E-2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58</v>
      </c>
      <c r="E39" s="82">
        <f>SUM(E9:E38)</f>
        <v>8784096</v>
      </c>
      <c r="F39" s="82">
        <f>SUM(F9:F38)</f>
        <v>937001</v>
      </c>
      <c r="G39" s="83">
        <f>F39/E39</f>
        <v>0.10667016844988944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14230074.699999999</v>
      </c>
      <c r="F44" s="74">
        <v>847563.04</v>
      </c>
      <c r="G44" s="75">
        <f>1-(+F44/E44)</f>
        <v>0.94043860922248002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5358183.41</v>
      </c>
      <c r="F45" s="74">
        <v>500808.1</v>
      </c>
      <c r="G45" s="75">
        <f t="shared" ref="G45:G53" si="2">1-(+F45/E45)</f>
        <v>0.90653397584984874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6979293.75</v>
      </c>
      <c r="F46" s="74">
        <v>493535.91</v>
      </c>
      <c r="G46" s="75">
        <f t="shared" si="2"/>
        <v>0.92928569455899457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1030306.5</v>
      </c>
      <c r="F47" s="74">
        <v>97179.5</v>
      </c>
      <c r="G47" s="75">
        <f t="shared" si="2"/>
        <v>0.90567903822794482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21727585.699999999</v>
      </c>
      <c r="F48" s="74">
        <v>1205083.28</v>
      </c>
      <c r="G48" s="75">
        <f t="shared" si="2"/>
        <v>0.94453671490983926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1910630</v>
      </c>
      <c r="F50" s="74">
        <v>126935</v>
      </c>
      <c r="G50" s="75">
        <f t="shared" si="2"/>
        <v>0.93356379832830005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240870</v>
      </c>
      <c r="F51" s="74">
        <v>19160</v>
      </c>
      <c r="G51" s="75">
        <f t="shared" si="2"/>
        <v>0.92045501722921075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729050</v>
      </c>
      <c r="F52" s="74">
        <v>4250</v>
      </c>
      <c r="G52" s="75">
        <f t="shared" si="2"/>
        <v>0.99417049585076467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358900</v>
      </c>
      <c r="F53" s="74">
        <v>43500</v>
      </c>
      <c r="G53" s="75">
        <f t="shared" si="2"/>
        <v>0.87879632209529113</v>
      </c>
      <c r="H53" s="15"/>
    </row>
    <row r="54" spans="1:8" ht="15.75" x14ac:dyDescent="0.25">
      <c r="A54" s="27" t="s">
        <v>61</v>
      </c>
      <c r="B54" s="30"/>
      <c r="C54" s="14"/>
      <c r="D54" s="73">
        <v>1286</v>
      </c>
      <c r="E54" s="74">
        <v>89841329.540000007</v>
      </c>
      <c r="F54" s="74">
        <v>10127309.66</v>
      </c>
      <c r="G54" s="75">
        <f>1-(+F54/E54)</f>
        <v>0.88727560342380041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688763.13</v>
      </c>
      <c r="F55" s="74">
        <v>68793.460000000006</v>
      </c>
      <c r="G55" s="75">
        <f>1-(+F55/E55)</f>
        <v>0.90012029244364455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1865</v>
      </c>
      <c r="E62" s="82">
        <f>SUM(E44:E61)</f>
        <v>143094986.73000002</v>
      </c>
      <c r="F62" s="82">
        <f>SUM(F44:F61)</f>
        <v>13534117.950000001</v>
      </c>
      <c r="G62" s="83">
        <f>1-(F62/E62)</f>
        <v>0.90541864352287216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14471118.950000001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12" zoomScale="60" zoomScaleNormal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5" width="16.33203125" style="53" customWidth="1"/>
    <col min="6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135458</v>
      </c>
      <c r="F9" s="74">
        <v>51833</v>
      </c>
      <c r="G9" s="75">
        <f>F9/E9</f>
        <v>0.38264997268526035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211</v>
      </c>
      <c r="F14" s="74">
        <v>85</v>
      </c>
      <c r="G14" s="75">
        <f>F14/E14</f>
        <v>0.40284360189573459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26437</v>
      </c>
      <c r="F15" s="74">
        <v>1215.5</v>
      </c>
      <c r="G15" s="75">
        <f>F15/E15</f>
        <v>4.5977228883761392E-2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75358</v>
      </c>
      <c r="F18" s="74">
        <v>28977.5</v>
      </c>
      <c r="G18" s="75">
        <f>F18/E18</f>
        <v>0.38453117120942698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69447</v>
      </c>
      <c r="F31" s="74">
        <v>19647.5</v>
      </c>
      <c r="G31" s="75">
        <f>F31/E31</f>
        <v>0.28291358877993289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306911</v>
      </c>
      <c r="F39" s="82">
        <f>SUM(F9:F38)</f>
        <v>101758.5</v>
      </c>
      <c r="G39" s="83">
        <f>F39/E39</f>
        <v>0.33155703119145291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712867.45</v>
      </c>
      <c r="F44" s="74">
        <v>31789.599999999999</v>
      </c>
      <c r="G44" s="75">
        <f>1-(+F44/E44)</f>
        <v>0.95540601552224047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1029102.75</v>
      </c>
      <c r="F46" s="74">
        <v>85329.75</v>
      </c>
      <c r="G46" s="75">
        <f>1-(+F46/E46)</f>
        <v>0.91708335246407613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726380</v>
      </c>
      <c r="F47" s="74">
        <v>43578.96</v>
      </c>
      <c r="G47" s="75">
        <f>1-(+F47/E47)</f>
        <v>0.94000528648916548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1416490.13</v>
      </c>
      <c r="F48" s="74">
        <v>106120.13</v>
      </c>
      <c r="G48" s="75">
        <f>1-(+F48/E48)</f>
        <v>0.92508233714272337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714340</v>
      </c>
      <c r="F50" s="74">
        <v>60065</v>
      </c>
      <c r="G50" s="75">
        <f>1-(+F50/E50)</f>
        <v>0.91591539043032733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328</v>
      </c>
      <c r="E53" s="74">
        <v>24114898.710000001</v>
      </c>
      <c r="F53" s="74">
        <v>2715958.21</v>
      </c>
      <c r="G53" s="75">
        <f>1-(+F53/E53)</f>
        <v>0.88737426423965271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424</v>
      </c>
      <c r="E60" s="82">
        <f>SUM(E44:E59)</f>
        <v>28714079.039999999</v>
      </c>
      <c r="F60" s="82">
        <f>SUM(F44:F59)</f>
        <v>3042841.65</v>
      </c>
      <c r="G60" s="83">
        <f>1-(F60/E60)</f>
        <v>0.89402962756488946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3144600.15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view="pageBreakPreview" topLeftCell="A56" zoomScale="60" zoomScaleNormal="87" workbookViewId="0">
      <selection activeCell="Q74" sqref="Q74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6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1087050</v>
      </c>
      <c r="F10" s="74">
        <v>233752</v>
      </c>
      <c r="G10" s="104">
        <f>F10/E10</f>
        <v>0.21503334713214664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251899</v>
      </c>
      <c r="F11" s="74">
        <v>68046</v>
      </c>
      <c r="G11" s="104">
        <f>F11/E11</f>
        <v>0.27013207674504464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139502</v>
      </c>
      <c r="F12" s="74">
        <v>44478.5</v>
      </c>
      <c r="G12" s="104">
        <f>F12/E12</f>
        <v>0.318837722756663</v>
      </c>
      <c r="H12" s="15"/>
    </row>
    <row r="13" spans="1:8" ht="15.75" x14ac:dyDescent="0.25">
      <c r="A13" s="93" t="s">
        <v>74</v>
      </c>
      <c r="B13" s="13"/>
      <c r="C13" s="14"/>
      <c r="D13" s="73">
        <v>23</v>
      </c>
      <c r="E13" s="74">
        <v>4699411</v>
      </c>
      <c r="F13" s="74">
        <v>894769.5</v>
      </c>
      <c r="G13" s="104">
        <f>F13/E13</f>
        <v>0.19040035017154278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1574820</v>
      </c>
      <c r="F18" s="74">
        <v>483478</v>
      </c>
      <c r="G18" s="104">
        <f>F18/E18</f>
        <v>0.30700524504387805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2508006</v>
      </c>
      <c r="F19" s="74">
        <v>270309</v>
      </c>
      <c r="G19" s="104">
        <f>F19/E19</f>
        <v>0.10777845029078878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3205808</v>
      </c>
      <c r="F21" s="74">
        <v>591794.5</v>
      </c>
      <c r="G21" s="104">
        <f>F21/E21</f>
        <v>0.18460073092337406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158</v>
      </c>
      <c r="B24" s="13"/>
      <c r="C24" s="14"/>
      <c r="D24" s="73">
        <v>1</v>
      </c>
      <c r="E24" s="74">
        <v>328800</v>
      </c>
      <c r="F24" s="74">
        <v>112210</v>
      </c>
      <c r="G24" s="104">
        <f>F24/E24</f>
        <v>0.34127128953771291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1234822</v>
      </c>
      <c r="F25" s="74">
        <v>330996</v>
      </c>
      <c r="G25" s="104">
        <f>F25/E25</f>
        <v>0.26805158962182402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296403</v>
      </c>
      <c r="F26" s="74">
        <v>296403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70940</v>
      </c>
      <c r="F28" s="74">
        <v>20790</v>
      </c>
      <c r="G28" s="104">
        <f>F28/E28</f>
        <v>0.29306456160135325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157</v>
      </c>
      <c r="B32" s="13"/>
      <c r="C32" s="14"/>
      <c r="D32" s="73">
        <v>1</v>
      </c>
      <c r="E32" s="74">
        <v>246174</v>
      </c>
      <c r="F32" s="74">
        <v>61827</v>
      </c>
      <c r="G32" s="104">
        <f>F32/E32</f>
        <v>0.25115162446074729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918083</v>
      </c>
      <c r="F33" s="74">
        <v>250808.09</v>
      </c>
      <c r="G33" s="104">
        <f>F33/E33</f>
        <v>0.2731867271259788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2844324</v>
      </c>
      <c r="F34" s="74">
        <v>486402</v>
      </c>
      <c r="G34" s="104">
        <f>F34/E34</f>
        <v>0.17100794424263902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73</v>
      </c>
      <c r="E39" s="82">
        <f>SUM(E9:E38)</f>
        <v>19406042</v>
      </c>
      <c r="F39" s="82">
        <f>SUM(F9:F38)</f>
        <v>4146063.59</v>
      </c>
      <c r="G39" s="106">
        <f>F39/E39</f>
        <v>0.21364807877876385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147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156</v>
      </c>
      <c r="F42" s="25" t="s">
        <v>156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3225792.95</v>
      </c>
      <c r="F44" s="74">
        <v>145306.89000000001</v>
      </c>
      <c r="G44" s="104">
        <f>1-(+F44/E44)</f>
        <v>0.95495467556279456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148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149</v>
      </c>
      <c r="B51" s="20"/>
      <c r="C51" s="21"/>
      <c r="D51" s="138">
        <f>SUM(D44:D47)</f>
        <v>28</v>
      </c>
      <c r="E51" s="139">
        <f>SUM(E44:E50)</f>
        <v>3225792.95</v>
      </c>
      <c r="F51" s="139">
        <f>SUM(F44:F50)</f>
        <v>145306.89000000001</v>
      </c>
      <c r="G51" s="110">
        <f>1-(+F51/E51)</f>
        <v>0.95495467556279456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19179478.850000001</v>
      </c>
      <c r="F56" s="74">
        <v>1067126.69</v>
      </c>
      <c r="G56" s="104">
        <f>1-(+F56/E56)</f>
        <v>0.94436101740063705</v>
      </c>
      <c r="H56" s="15"/>
    </row>
    <row r="57" spans="1:8" ht="15.75" x14ac:dyDescent="0.25">
      <c r="A57" s="27" t="s">
        <v>34</v>
      </c>
      <c r="B57" s="28"/>
      <c r="C57" s="14"/>
      <c r="D57" s="73">
        <v>8</v>
      </c>
      <c r="E57" s="74">
        <v>5944598.9699999997</v>
      </c>
      <c r="F57" s="74">
        <v>722752.05</v>
      </c>
      <c r="G57" s="104">
        <f>1-(+F57/E57)</f>
        <v>0.87841870349077555</v>
      </c>
      <c r="H57" s="15"/>
    </row>
    <row r="58" spans="1:8" ht="15.75" x14ac:dyDescent="0.25">
      <c r="A58" s="27" t="s">
        <v>35</v>
      </c>
      <c r="B58" s="28"/>
      <c r="C58" s="14"/>
      <c r="D58" s="73">
        <v>296</v>
      </c>
      <c r="E58" s="74">
        <v>20726777.75</v>
      </c>
      <c r="F58" s="74">
        <v>1163267.18</v>
      </c>
      <c r="G58" s="104">
        <f>1-(+F58/E58)</f>
        <v>0.94387612034871171</v>
      </c>
      <c r="H58" s="15"/>
    </row>
    <row r="59" spans="1:8" ht="15.75" x14ac:dyDescent="0.25">
      <c r="A59" s="27" t="s">
        <v>36</v>
      </c>
      <c r="B59" s="28"/>
      <c r="C59" s="14"/>
      <c r="D59" s="73">
        <v>25</v>
      </c>
      <c r="E59" s="74">
        <v>2553303.5</v>
      </c>
      <c r="F59" s="74">
        <v>231197.9</v>
      </c>
      <c r="G59" s="104">
        <f>1-(+F59/E59)</f>
        <v>0.90945146160650314</v>
      </c>
      <c r="H59" s="15"/>
    </row>
    <row r="60" spans="1:8" ht="15.75" x14ac:dyDescent="0.25">
      <c r="A60" s="27" t="s">
        <v>37</v>
      </c>
      <c r="B60" s="28"/>
      <c r="C60" s="14"/>
      <c r="D60" s="73">
        <v>120</v>
      </c>
      <c r="E60" s="74">
        <v>22840273.609999999</v>
      </c>
      <c r="F60" s="74">
        <v>1474288.1</v>
      </c>
      <c r="G60" s="104">
        <f>1-(+F60/E60)</f>
        <v>0.93545225748282967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52</v>
      </c>
      <c r="E62" s="74">
        <v>9781560.5399999991</v>
      </c>
      <c r="F62" s="74">
        <v>500137.78</v>
      </c>
      <c r="G62" s="104">
        <f t="shared" ref="G62:G67" si="0">1-(+F62/E62)</f>
        <v>0.94886932632530641</v>
      </c>
      <c r="H62" s="15"/>
    </row>
    <row r="63" spans="1:8" ht="15.75" x14ac:dyDescent="0.25">
      <c r="A63" s="27" t="s">
        <v>40</v>
      </c>
      <c r="B63" s="28"/>
      <c r="C63" s="14"/>
      <c r="D63" s="73">
        <v>21</v>
      </c>
      <c r="E63" s="74">
        <v>1703019</v>
      </c>
      <c r="F63" s="74">
        <v>130726.5</v>
      </c>
      <c r="G63" s="104">
        <f t="shared" si="0"/>
        <v>0.92323837843265399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511325</v>
      </c>
      <c r="F64" s="74">
        <v>52400</v>
      </c>
      <c r="G64" s="104">
        <f t="shared" si="0"/>
        <v>0.89752114604214539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193100</v>
      </c>
      <c r="F65" s="74">
        <v>29300</v>
      </c>
      <c r="G65" s="104">
        <f t="shared" si="0"/>
        <v>0.84826514759192129</v>
      </c>
      <c r="H65" s="15"/>
    </row>
    <row r="66" spans="1:8" ht="15.75" x14ac:dyDescent="0.25">
      <c r="A66" s="27" t="s">
        <v>101</v>
      </c>
      <c r="B66" s="28"/>
      <c r="C66" s="14"/>
      <c r="D66" s="73">
        <v>1373</v>
      </c>
      <c r="E66" s="74">
        <v>126961617.97</v>
      </c>
      <c r="F66" s="74">
        <v>14009288.26</v>
      </c>
      <c r="G66" s="104">
        <f t="shared" si="0"/>
        <v>0.88965729577177977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691104</v>
      </c>
      <c r="F67" s="74">
        <v>86086.92</v>
      </c>
      <c r="G67" s="104">
        <f t="shared" si="0"/>
        <v>0.87543565078483121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2003</v>
      </c>
      <c r="E73" s="82">
        <f>SUM(E56:E72)</f>
        <v>211086159.19</v>
      </c>
      <c r="F73" s="82">
        <f>SUM(F56:F72)</f>
        <v>19466571.380000003</v>
      </c>
      <c r="G73" s="110">
        <f>1-(+F73/E73)</f>
        <v>0.90777902513978659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23757941.860000003</v>
      </c>
      <c r="G75" s="36"/>
      <c r="H75" s="2"/>
    </row>
    <row r="76" spans="1:8" ht="3.6" customHeight="1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41"/>
      <c r="G80" s="40"/>
      <c r="H80" s="2"/>
    </row>
    <row r="81" spans="1:8" ht="18" x14ac:dyDescent="0.25"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topLeftCell="A9" zoomScale="60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SEPTEMBER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2910018</v>
      </c>
      <c r="F13" s="111">
        <v>654144.5</v>
      </c>
      <c r="G13" s="104">
        <f>F13/E13</f>
        <v>0.22479053394171444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526532</v>
      </c>
      <c r="F14" s="111">
        <v>55757.5</v>
      </c>
      <c r="G14" s="104">
        <f>F14/E14</f>
        <v>0.10589574802671063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234034</v>
      </c>
      <c r="F16" s="111">
        <v>6870</v>
      </c>
      <c r="G16" s="104">
        <f t="shared" ref="G16:G21" si="0">F16/E16</f>
        <v>2.935470914482511E-2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946249</v>
      </c>
      <c r="F17" s="111">
        <v>257432</v>
      </c>
      <c r="G17" s="104">
        <f t="shared" si="0"/>
        <v>0.27205524127370279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344167</v>
      </c>
      <c r="F18" s="111">
        <v>123265.74</v>
      </c>
      <c r="G18" s="104">
        <f t="shared" si="0"/>
        <v>0.35815676691838555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976652</v>
      </c>
      <c r="F19" s="111">
        <v>312935</v>
      </c>
      <c r="G19" s="104">
        <f t="shared" si="0"/>
        <v>0.32041607450760351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>
        <v>835</v>
      </c>
      <c r="F21" s="111">
        <v>835</v>
      </c>
      <c r="G21" s="104">
        <f t="shared" si="0"/>
        <v>1</v>
      </c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995172</v>
      </c>
      <c r="F23" s="111">
        <v>275699.03000000003</v>
      </c>
      <c r="G23" s="104">
        <f t="shared" ref="G23:G29" si="1">F23/E23</f>
        <v>0.27703656252386527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1282001</v>
      </c>
      <c r="F24" s="111">
        <v>183607.5</v>
      </c>
      <c r="G24" s="104">
        <f t="shared" si="1"/>
        <v>0.14321946706749838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822856</v>
      </c>
      <c r="F25" s="111">
        <v>171448</v>
      </c>
      <c r="G25" s="104">
        <f t="shared" si="1"/>
        <v>0.20835723382949142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49945</v>
      </c>
      <c r="F29" s="111">
        <v>3985</v>
      </c>
      <c r="G29" s="104">
        <f t="shared" si="1"/>
        <v>7.9787766543197511E-2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146003</v>
      </c>
      <c r="F32" s="111">
        <v>57054</v>
      </c>
      <c r="G32" s="104">
        <f>F32/E32</f>
        <v>0.39077279233988343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4031020</v>
      </c>
      <c r="F34" s="111">
        <v>610508.5</v>
      </c>
      <c r="G34" s="104">
        <f>F34/E34</f>
        <v>0.15145261000937729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>
        <v>25.5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13265484</v>
      </c>
      <c r="F39" s="82">
        <f>SUM(F9:F38)</f>
        <v>2713567.27</v>
      </c>
      <c r="G39" s="106">
        <f>F39/E39</f>
        <v>0.20455848199733986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25662507.719999999</v>
      </c>
      <c r="F44" s="74">
        <v>1298369.7</v>
      </c>
      <c r="G44" s="104">
        <f>1-(+F44/E44)</f>
        <v>0.94940596943345024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3595437.09</v>
      </c>
      <c r="F45" s="74">
        <v>333761.64</v>
      </c>
      <c r="G45" s="104">
        <f t="shared" ref="G45:G54" si="2">1-(+F45/E45)</f>
        <v>0.90717077461088325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22887765.079999998</v>
      </c>
      <c r="F46" s="74">
        <v>1028048.92</v>
      </c>
      <c r="G46" s="104">
        <f t="shared" si="2"/>
        <v>0.95508303600606514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386206</v>
      </c>
      <c r="F47" s="74">
        <v>-1504</v>
      </c>
      <c r="G47" s="104">
        <f t="shared" si="2"/>
        <v>1.0038942947546128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15717041.58</v>
      </c>
      <c r="F48" s="74">
        <v>1121223.7</v>
      </c>
      <c r="G48" s="104">
        <f t="shared" si="2"/>
        <v>0.92866191170310564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2272665</v>
      </c>
      <c r="F50" s="74">
        <v>160240</v>
      </c>
      <c r="G50" s="104">
        <f t="shared" si="2"/>
        <v>0.92949246809362573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887915</v>
      </c>
      <c r="F51" s="74">
        <v>36220</v>
      </c>
      <c r="G51" s="104">
        <f t="shared" si="2"/>
        <v>0.95920780705360309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581350</v>
      </c>
      <c r="F52" s="74">
        <v>65250</v>
      </c>
      <c r="G52" s="104">
        <f t="shared" si="2"/>
        <v>0.88776124537713941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116998984.42</v>
      </c>
      <c r="F54" s="74">
        <v>12721108.710000001</v>
      </c>
      <c r="G54" s="104">
        <f t="shared" si="2"/>
        <v>0.89127163134737919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188989871.88999999</v>
      </c>
      <c r="F61" s="82">
        <f>SUM(F44:F60)</f>
        <v>16762718.670000002</v>
      </c>
      <c r="G61" s="110">
        <f>1-(+F61/E61)</f>
        <v>0.91130361377377622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19476285.940000001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2021-11-09T20:33:44Z</dcterms:modified>
</cp:coreProperties>
</file>