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<sst xmlns="http://schemas.openxmlformats.org/spreadsheetml/2006/main" count="60" uniqueCount="37">
  <si>
    <t>MISSOURI GAMING COMMISSION</t>
  </si>
  <si>
    <t>MARKET ANALYSIS</t>
  </si>
  <si>
    <t>(Values in 000's)</t>
  </si>
  <si>
    <t>Slot AGR</t>
  </si>
  <si>
    <t>Table AGR</t>
  </si>
  <si>
    <t>Total AGR</t>
  </si>
  <si>
    <t>Admissions</t>
  </si>
  <si>
    <t>Patrons</t>
  </si>
  <si>
    <t>Win Per Patron</t>
  </si>
  <si>
    <t>Slot Hold %</t>
  </si>
  <si>
    <t>Table Win %</t>
  </si>
  <si>
    <t>Year/Year</t>
  </si>
  <si>
    <t>$$</t>
  </si>
  <si>
    <t>% Chng</t>
  </si>
  <si>
    <t>#</t>
  </si>
  <si>
    <t>%</t>
  </si>
  <si>
    <t>Argosy</t>
  </si>
  <si>
    <t>Ameristar KC</t>
  </si>
  <si>
    <t>Total</t>
  </si>
  <si>
    <t>Ameristar SC</t>
  </si>
  <si>
    <t>St. Jo</t>
  </si>
  <si>
    <t xml:space="preserve">Mark Twain </t>
  </si>
  <si>
    <t>Total Statewide</t>
  </si>
  <si>
    <t>Note:  Values are subject to change.</t>
  </si>
  <si>
    <t>Kansas City Market</t>
  </si>
  <si>
    <t>St. Louis Market</t>
  </si>
  <si>
    <t>Out State Markets</t>
  </si>
  <si>
    <t>Isle - Boonville</t>
  </si>
  <si>
    <t>River City</t>
  </si>
  <si>
    <t>Hollywood</t>
  </si>
  <si>
    <t>Hybrid AGR</t>
  </si>
  <si>
    <t>Harrah's KC</t>
  </si>
  <si>
    <t>Century Caruthersville</t>
  </si>
  <si>
    <t>Century Cape</t>
  </si>
  <si>
    <t>Bally's KC</t>
  </si>
  <si>
    <t>Month Ended May 31, 2022</t>
  </si>
  <si>
    <t>Horseshoe St. Louis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</si>
</sst>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Alignment="1">
      <alignment horizontal="centerContinuous"/>
    </xf>
    <xf numFmtId="44" fontId="1" fillId="0" borderId="0" xfId="44" applyFont="1" applyAlignment="1">
      <alignment horizontal="centerContinuous"/>
    </xf>
    <xf numFmtId="44" fontId="0" fillId="0" borderId="10" xfId="44" applyFont="1" applyBorder="1" applyAlignment="1">
      <alignment horizontal="centerContinuous"/>
    </xf>
    <xf numFmtId="44" fontId="2" fillId="0" borderId="0" xfId="44" applyFont="1" applyAlignment="1">
      <alignment horizontal="center"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1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169" fontId="2" fillId="0" borderId="0" xfId="44" applyNumberFormat="1" applyFont="1" applyAlignment="1">
      <alignment horizontal="center"/>
    </xf>
    <xf numFmtId="170" fontId="0" fillId="0" borderId="0" xfId="42" applyNumberFormat="1" applyFont="1" applyAlignment="1">
      <alignment/>
    </xf>
    <xf numFmtId="170" fontId="0" fillId="0" borderId="0" xfId="42" applyNumberFormat="1" applyFont="1" applyAlignment="1">
      <alignment horizontal="centerContinuous"/>
    </xf>
    <xf numFmtId="170" fontId="1" fillId="0" borderId="0" xfId="42" applyNumberFormat="1" applyFont="1" applyAlignment="1">
      <alignment horizontal="centerContinuous"/>
    </xf>
    <xf numFmtId="170" fontId="0" fillId="0" borderId="10" xfId="42" applyNumberFormat="1" applyFont="1" applyBorder="1" applyAlignment="1">
      <alignment horizontal="centerContinuous"/>
    </xf>
    <xf numFmtId="170" fontId="2" fillId="0" borderId="0" xfId="42" applyNumberFormat="1" applyFont="1" applyAlignment="1">
      <alignment horizontal="center"/>
    </xf>
    <xf numFmtId="164" fontId="0" fillId="0" borderId="0" xfId="57" applyNumberFormat="1" applyFont="1" applyAlignment="1">
      <alignment/>
    </xf>
    <xf numFmtId="164" fontId="0" fillId="0" borderId="0" xfId="57" applyNumberFormat="1" applyFont="1" applyAlignment="1">
      <alignment horizontal="centerContinuous"/>
    </xf>
    <xf numFmtId="164" fontId="0" fillId="0" borderId="10" xfId="57" applyNumberFormat="1" applyFont="1" applyBorder="1" applyAlignment="1">
      <alignment horizontal="centerContinuous"/>
    </xf>
    <xf numFmtId="164" fontId="0" fillId="0" borderId="0" xfId="57" applyNumberFormat="1" applyFont="1" applyAlignment="1">
      <alignment horizontal="center"/>
    </xf>
    <xf numFmtId="164" fontId="2" fillId="0" borderId="0" xfId="57" applyNumberFormat="1" applyFont="1" applyAlignment="1">
      <alignment horizontal="center"/>
    </xf>
    <xf numFmtId="164" fontId="1" fillId="0" borderId="0" xfId="57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YSIS\MARKETS\MrktAnalysis0522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summary"/>
      <sheetName val="QTRsummary"/>
      <sheetName val="FYsummary"/>
      <sheetName val="Arg"/>
      <sheetName val="HAA"/>
      <sheetName val="HAB"/>
      <sheetName val="HarKC"/>
      <sheetName val="IsleKC"/>
      <sheetName val="KSA"/>
      <sheetName val="KSB"/>
      <sheetName val="AmerKC"/>
      <sheetName val="TotKC"/>
      <sheetName val="Hollywood"/>
      <sheetName val="GrandTotKC"/>
      <sheetName val="MHA"/>
      <sheetName val="MHB"/>
      <sheetName val="MPA"/>
      <sheetName val="MPB"/>
      <sheetName val="HarMH"/>
      <sheetName val="Pres"/>
      <sheetName val="SCA"/>
      <sheetName val="SCB"/>
      <sheetName val="StatSC"/>
      <sheetName val="Lumiere"/>
      <sheetName val="RiverCity"/>
      <sheetName val="TotStl"/>
      <sheetName val="AltBelle"/>
      <sheetName val="Queen"/>
      <sheetName val="TotIL"/>
      <sheetName val="GrndTot"/>
      <sheetName val="Aztr"/>
      <sheetName val="StJo"/>
      <sheetName val="MarkTwain"/>
      <sheetName val="Cape"/>
      <sheetName val="IOCBV"/>
      <sheetName val="Metrop"/>
      <sheetName val="Statewide"/>
      <sheetName val="Charts"/>
    </sheetNames>
    <sheetDataSet>
      <sheetData sheetId="3">
        <row r="280">
          <cell r="C280">
            <v>217216</v>
          </cell>
          <cell r="L280">
            <v>2927274.5</v>
          </cell>
          <cell r="Q280">
            <v>101555.65</v>
          </cell>
          <cell r="AA280">
            <v>12488700.45</v>
          </cell>
          <cell r="AC280">
            <v>113839</v>
          </cell>
          <cell r="AF280">
            <v>0.09508180269720298</v>
          </cell>
          <cell r="AG280">
            <v>0.1690568126625366</v>
          </cell>
          <cell r="AK280">
            <v>-0.09449161338206158</v>
          </cell>
          <cell r="AL280">
            <v>0.7887502012689953</v>
          </cell>
          <cell r="AM280">
            <v>0.005776209832238255</v>
          </cell>
          <cell r="AN280">
            <v>-0.07710609948845193</v>
          </cell>
          <cell r="AO280">
            <v>-0.0850499513747679</v>
          </cell>
          <cell r="AP280">
            <v>0.09926898341989054</v>
          </cell>
          <cell r="AQ280">
            <v>-0.020907827458404027</v>
          </cell>
          <cell r="AR280">
            <v>0.22211747825846428</v>
          </cell>
        </row>
      </sheetData>
      <sheetData sheetId="6">
        <row r="280">
          <cell r="C280">
            <v>211287</v>
          </cell>
          <cell r="L280">
            <v>3165930</v>
          </cell>
          <cell r="Q280">
            <v>0</v>
          </cell>
          <cell r="AA280">
            <v>11818816.79</v>
          </cell>
          <cell r="AC280">
            <v>109019</v>
          </cell>
          <cell r="AF280">
            <v>0.09731341432758492</v>
          </cell>
          <cell r="AG280">
            <v>0.23142764849617314</v>
          </cell>
          <cell r="AK280">
            <v>-0.12206967651117706</v>
          </cell>
          <cell r="AL280">
            <v>-0.12083044759772577</v>
          </cell>
          <cell r="AM280">
            <v>-0.12180814730123513</v>
          </cell>
          <cell r="AN280">
            <v>-0.2368039877910022</v>
          </cell>
          <cell r="AO280">
            <v>-0.23111806980795402</v>
          </cell>
          <cell r="AP280">
            <v>0.1421673708464135</v>
          </cell>
          <cell r="AQ280">
            <v>-0.006721409290730507</v>
          </cell>
          <cell r="AR280">
            <v>-0.11083021454203945</v>
          </cell>
        </row>
      </sheetData>
      <sheetData sheetId="7">
        <row r="280">
          <cell r="C280">
            <v>213808</v>
          </cell>
          <cell r="L280">
            <v>846905</v>
          </cell>
          <cell r="Q280">
            <v>0</v>
          </cell>
          <cell r="AA280">
            <v>9691278.63</v>
          </cell>
          <cell r="AC280">
            <v>114807</v>
          </cell>
          <cell r="AF280">
            <v>0.11111794535813319</v>
          </cell>
          <cell r="AG280">
            <v>0.15381769486955904</v>
          </cell>
          <cell r="AK280">
            <v>0.0750265230569993</v>
          </cell>
          <cell r="AL280">
            <v>0.05281183259532929</v>
          </cell>
          <cell r="AM280">
            <v>0.07320664705728186</v>
          </cell>
          <cell r="AN280">
            <v>0.12287040732726928</v>
          </cell>
          <cell r="AO280">
            <v>0.1931346975255397</v>
          </cell>
          <cell r="AP280">
            <v>-0.10051509751328025</v>
          </cell>
          <cell r="AQ280">
            <v>-0.009742197539908015</v>
          </cell>
          <cell r="AR280">
            <v>-0.12142056818401192</v>
          </cell>
        </row>
      </sheetData>
      <sheetData sheetId="10">
        <row r="280">
          <cell r="C280">
            <v>253303</v>
          </cell>
          <cell r="L280">
            <v>1740049.5</v>
          </cell>
          <cell r="Q280">
            <v>0</v>
          </cell>
          <cell r="AA280">
            <v>15057793.13</v>
          </cell>
          <cell r="AC280">
            <v>128843</v>
          </cell>
          <cell r="AF280">
            <v>0.09595674673484551</v>
          </cell>
          <cell r="AG280">
            <v>0.18926626493325455</v>
          </cell>
          <cell r="AK280">
            <v>-0.12143412918046292</v>
          </cell>
          <cell r="AL280">
            <v>-0.19730046910455878</v>
          </cell>
          <cell r="AM280">
            <v>-0.12995231819003594</v>
          </cell>
          <cell r="AN280">
            <v>-0.15503420853361982</v>
          </cell>
          <cell r="AO280">
            <v>-0.1382373203309456</v>
          </cell>
          <cell r="AP280">
            <v>0.009614018263231605</v>
          </cell>
          <cell r="AQ280">
            <v>-0.03698968201458741</v>
          </cell>
          <cell r="AR280">
            <v>-0.14720375199359614</v>
          </cell>
        </row>
      </sheetData>
      <sheetData sheetId="11">
        <row r="280">
          <cell r="AF280">
            <v>0.09871796052278228</v>
          </cell>
          <cell r="AG280">
            <v>0.18995907835556838</v>
          </cell>
          <cell r="AK280">
            <v>-0.08147552911337963</v>
          </cell>
          <cell r="AL280">
            <v>0.05730442373305311</v>
          </cell>
          <cell r="AM280">
            <v>-0.06133687652961606</v>
          </cell>
          <cell r="AN280">
            <v>-0.1065303272146848</v>
          </cell>
          <cell r="AO280">
            <v>-0.08875189473848699</v>
          </cell>
          <cell r="AP280">
            <v>0.0300851305485057</v>
          </cell>
          <cell r="AQ280">
            <v>-0.017085248474969172</v>
          </cell>
          <cell r="AR280">
            <v>-0.07381779385577869</v>
          </cell>
        </row>
      </sheetData>
      <sheetData sheetId="18">
        <row r="280">
          <cell r="C280">
            <v>324893</v>
          </cell>
          <cell r="L280">
            <v>2841348.5</v>
          </cell>
          <cell r="Q280">
            <v>0</v>
          </cell>
          <cell r="AA280">
            <v>17913916.41</v>
          </cell>
          <cell r="AC280">
            <v>158148</v>
          </cell>
          <cell r="AF280">
            <v>0.09069699897735725</v>
          </cell>
          <cell r="AG280">
            <v>0.19889164233967002</v>
          </cell>
          <cell r="AK280">
            <v>0.019139200930469613</v>
          </cell>
          <cell r="AL280">
            <v>0.11332636711346544</v>
          </cell>
          <cell r="AM280">
            <v>0.03108067963694605</v>
          </cell>
          <cell r="AN280">
            <v>-0.007772463794672557</v>
          </cell>
          <cell r="AO280">
            <v>0.040440523417609064</v>
          </cell>
          <cell r="AP280">
            <v>-0.008996039244913212</v>
          </cell>
          <cell r="AQ280">
            <v>-0.03265192272582329</v>
          </cell>
          <cell r="AR280">
            <v>0.016329372482384086</v>
          </cell>
        </row>
      </sheetData>
      <sheetData sheetId="22">
        <row r="280">
          <cell r="C280">
            <v>341187</v>
          </cell>
          <cell r="L280">
            <v>4553328.82</v>
          </cell>
          <cell r="Q280">
            <v>248111.88</v>
          </cell>
          <cell r="AA280">
            <v>20421283.67</v>
          </cell>
          <cell r="AC280">
            <v>166216</v>
          </cell>
          <cell r="AF280">
            <v>0.09477661428139086</v>
          </cell>
          <cell r="AH280">
            <v>0.21679049026464123</v>
          </cell>
          <cell r="AL280">
            <v>-0.0824201091044533</v>
          </cell>
          <cell r="AM280">
            <v>2.5451345750664522</v>
          </cell>
          <cell r="AN280">
            <v>0.004248281007362298</v>
          </cell>
          <cell r="AO280">
            <v>-0.06094350893368694</v>
          </cell>
          <cell r="AP280">
            <v>-0.12750385503532824</v>
          </cell>
          <cell r="AQ280">
            <v>-0.11296588822951803</v>
          </cell>
          <cell r="AR280">
            <v>0.05864755211273276</v>
          </cell>
          <cell r="AS280">
            <v>0.03115887658067784</v>
          </cell>
          <cell r="AU280">
            <v>0.013930554322815203</v>
          </cell>
        </row>
      </sheetData>
      <sheetData sheetId="23">
        <row r="280">
          <cell r="C280">
            <v>210618</v>
          </cell>
          <cell r="L280">
            <v>1456938.06</v>
          </cell>
          <cell r="Q280">
            <v>0</v>
          </cell>
          <cell r="AA280">
            <v>11115266.5</v>
          </cell>
          <cell r="AC280">
            <v>111708</v>
          </cell>
          <cell r="AF280">
            <v>0.10199168946145312</v>
          </cell>
          <cell r="AH280">
            <v>0.26994331505224933</v>
          </cell>
          <cell r="AL280">
            <v>-0.22871554853493903</v>
          </cell>
          <cell r="AN280">
            <v>0.21055048322294323</v>
          </cell>
          <cell r="AO280">
            <v>-0.1948587049522209</v>
          </cell>
          <cell r="AP280">
            <v>-0.17324299711091573</v>
          </cell>
          <cell r="AQ280">
            <v>-0.19388638725320406</v>
          </cell>
          <cell r="AR280">
            <v>-0.0012061794809590243</v>
          </cell>
          <cell r="AS280">
            <v>0.013153360586348084</v>
          </cell>
          <cell r="AU280">
            <v>0.3772992591529063</v>
          </cell>
        </row>
      </sheetData>
      <sheetData sheetId="24">
        <row r="280">
          <cell r="C280">
            <v>339247</v>
          </cell>
          <cell r="L280">
            <v>3389525.64</v>
          </cell>
          <cell r="Q280">
            <v>0</v>
          </cell>
          <cell r="AA280">
            <v>19445827.75</v>
          </cell>
          <cell r="AC280">
            <v>175810</v>
          </cell>
          <cell r="AF280">
            <v>0.09212658692743081</v>
          </cell>
          <cell r="AG280">
            <v>0.2378383322042033</v>
          </cell>
          <cell r="AK280">
            <v>0.08152722188892514</v>
          </cell>
          <cell r="AL280">
            <v>0.18084076710723895</v>
          </cell>
          <cell r="AM280">
            <v>0.09519952188630931</v>
          </cell>
          <cell r="AN280">
            <v>0.02795268194241607</v>
          </cell>
          <cell r="AO280">
            <v>0.029380767249051587</v>
          </cell>
          <cell r="AP280">
            <v>0.06394014414428395</v>
          </cell>
          <cell r="AQ280">
            <v>0.009350953546660712</v>
          </cell>
          <cell r="AR280">
            <v>0.16015138168790077</v>
          </cell>
        </row>
      </sheetData>
      <sheetData sheetId="25">
        <row r="280">
          <cell r="AF280">
            <v>0.0939869893336805</v>
          </cell>
          <cell r="AH280">
            <v>0.22281795426769238</v>
          </cell>
          <cell r="AL280">
            <v>-0.046080483070887746</v>
          </cell>
          <cell r="AM280">
            <v>2.5451345750664522</v>
          </cell>
          <cell r="AN280">
            <v>0.09686072364200005</v>
          </cell>
          <cell r="AO280">
            <v>-0.02479229160604912</v>
          </cell>
          <cell r="AP280">
            <v>-0.0669966599118057</v>
          </cell>
          <cell r="AQ280">
            <v>-0.05683364855345563</v>
          </cell>
          <cell r="AR280">
            <v>0.03397211626375807</v>
          </cell>
          <cell r="AS280">
            <v>0.0017078815271431846</v>
          </cell>
          <cell r="AU280">
            <v>0.08591179388404191</v>
          </cell>
        </row>
      </sheetData>
      <sheetData sheetId="30">
        <row r="280">
          <cell r="C280">
            <v>53655</v>
          </cell>
          <cell r="L280">
            <v>334374.5</v>
          </cell>
          <cell r="Q280">
            <v>0</v>
          </cell>
          <cell r="AA280">
            <v>3652765.18</v>
          </cell>
          <cell r="AC280">
            <v>23658</v>
          </cell>
          <cell r="AF280">
            <v>0.10693627365508332</v>
          </cell>
          <cell r="AG280">
            <v>0.24964834528162988</v>
          </cell>
          <cell r="AK280">
            <v>-0.19028810574402577</v>
          </cell>
          <cell r="AL280">
            <v>-0.20206157767129307</v>
          </cell>
          <cell r="AM280">
            <v>-0.1912887975267228</v>
          </cell>
          <cell r="AN280">
            <v>-0.2271404701544134</v>
          </cell>
          <cell r="AO280">
            <v>-0.23439370894145817</v>
          </cell>
          <cell r="AP280">
            <v>0.05630166825711114</v>
          </cell>
          <cell r="AQ280">
            <v>0.02515279075708121</v>
          </cell>
          <cell r="AR280">
            <v>-0.07033741473091382</v>
          </cell>
        </row>
      </sheetData>
      <sheetData sheetId="31">
        <row r="280">
          <cell r="C280">
            <v>65550</v>
          </cell>
          <cell r="L280">
            <v>164271.5</v>
          </cell>
          <cell r="Q280">
            <v>0</v>
          </cell>
          <cell r="AA280">
            <v>3881631.19</v>
          </cell>
          <cell r="AC280">
            <v>36811</v>
          </cell>
          <cell r="AF280">
            <v>0.11369716629805367</v>
          </cell>
          <cell r="AG280">
            <v>0.24520842600526027</v>
          </cell>
          <cell r="AK280">
            <v>-0.06641102161239432</v>
          </cell>
          <cell r="AL280">
            <v>-0.23472206693500297</v>
          </cell>
          <cell r="AM280">
            <v>-0.0746739691634386</v>
          </cell>
          <cell r="AN280">
            <v>-0.13603353059798873</v>
          </cell>
          <cell r="AO280">
            <v>-0.13461221994969086</v>
          </cell>
          <cell r="AP280">
            <v>0.0692617253998753</v>
          </cell>
          <cell r="AQ280">
            <v>0.02160206354066596</v>
          </cell>
          <cell r="AR280">
            <v>-0.19859238922883882</v>
          </cell>
        </row>
      </sheetData>
      <sheetData sheetId="32">
        <row r="280">
          <cell r="C280">
            <v>42883</v>
          </cell>
          <cell r="L280">
            <v>43335</v>
          </cell>
          <cell r="Q280">
            <v>0</v>
          </cell>
          <cell r="AA280">
            <v>3043117.21</v>
          </cell>
          <cell r="AC280">
            <v>20669</v>
          </cell>
          <cell r="AF280">
            <v>0.11491870248293025</v>
          </cell>
          <cell r="AG280">
            <v>0.4269626389217309</v>
          </cell>
          <cell r="AK280">
            <v>-0.03843863654118784</v>
          </cell>
          <cell r="AL280">
            <v>-0.713351148976703</v>
          </cell>
          <cell r="AM280">
            <v>-0.06920873030770736</v>
          </cell>
          <cell r="AN280">
            <v>-0.1966918307326302</v>
          </cell>
          <cell r="AO280">
            <v>-0.19195433754251534</v>
          </cell>
          <cell r="AP280">
            <v>0.15190429568238195</v>
          </cell>
          <cell r="AQ280">
            <v>0.20914154247720917</v>
          </cell>
          <cell r="AR280">
            <v>0.3374009173659669</v>
          </cell>
        </row>
      </sheetData>
      <sheetData sheetId="33">
        <row r="280">
          <cell r="C280">
            <v>92856</v>
          </cell>
          <cell r="L280">
            <v>710860.5</v>
          </cell>
          <cell r="Q280">
            <v>0</v>
          </cell>
          <cell r="AA280">
            <v>5298271.4</v>
          </cell>
          <cell r="AC280">
            <v>46043</v>
          </cell>
          <cell r="AF280">
            <v>0.10310867281818772</v>
          </cell>
          <cell r="AG280">
            <v>0.23100136483280798</v>
          </cell>
          <cell r="AK280">
            <v>-0.1630620533735</v>
          </cell>
          <cell r="AL280">
            <v>0.02235896300088891</v>
          </cell>
          <cell r="AM280">
            <v>-0.14471186004222358</v>
          </cell>
          <cell r="AN280">
            <v>-0.12969801488368604</v>
          </cell>
          <cell r="AO280">
            <v>-0.13265517566167462</v>
          </cell>
          <cell r="AP280">
            <v>-0.013900681761428113</v>
          </cell>
          <cell r="AQ280">
            <v>-0.01524538754825433</v>
          </cell>
          <cell r="AR280">
            <v>0.027163282685013</v>
          </cell>
        </row>
      </sheetData>
      <sheetData sheetId="34">
        <row r="280">
          <cell r="C280">
            <v>101923</v>
          </cell>
          <cell r="L280">
            <v>630725</v>
          </cell>
          <cell r="Q280">
            <v>0</v>
          </cell>
          <cell r="AA280">
            <v>6555808.29</v>
          </cell>
          <cell r="AC280">
            <v>52892</v>
          </cell>
          <cell r="AF280">
            <v>0.09947791374723025</v>
          </cell>
          <cell r="AG280">
            <v>0.25917610168077687</v>
          </cell>
          <cell r="AK280">
            <v>-0.15018443591608477</v>
          </cell>
          <cell r="AL280">
            <v>-0.264191202376147</v>
          </cell>
          <cell r="AM280">
            <v>-0.16158549092316066</v>
          </cell>
          <cell r="AN280">
            <v>-0.16313879400945874</v>
          </cell>
          <cell r="AO280">
            <v>-0.15146070299841174</v>
          </cell>
          <cell r="AP280">
            <v>-0.011932020073231797</v>
          </cell>
          <cell r="AQ280">
            <v>-0.02726545371381417</v>
          </cell>
          <cell r="AR280">
            <v>-0.15901302878631163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5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.7109375" style="0" customWidth="1"/>
    <col min="2" max="2" width="20.421875" style="0" customWidth="1"/>
    <col min="3" max="3" width="3.7109375" style="0" customWidth="1"/>
    <col min="4" max="4" width="13.00390625" style="19" customWidth="1"/>
    <col min="5" max="5" width="9.7109375" style="0" customWidth="1"/>
    <col min="6" max="6" width="3.57421875" style="0" customWidth="1"/>
    <col min="7" max="7" width="11.7109375" style="19" customWidth="1"/>
    <col min="8" max="8" width="9.140625" style="29" customWidth="1"/>
    <col min="9" max="9" width="3.7109375" style="0" customWidth="1"/>
    <col min="10" max="10" width="11.7109375" style="19" customWidth="1"/>
    <col min="11" max="11" width="9.140625" style="29" customWidth="1"/>
    <col min="12" max="12" width="3.7109375" style="0" customWidth="1"/>
    <col min="13" max="13" width="13.28125" style="19" customWidth="1"/>
    <col min="14" max="14" width="9.140625" style="29" customWidth="1"/>
    <col min="15" max="15" width="3.7109375" style="0" customWidth="1"/>
    <col min="16" max="16" width="10.7109375" style="24" customWidth="1"/>
    <col min="17" max="17" width="9.140625" style="29" customWidth="1"/>
    <col min="18" max="18" width="3.57421875" style="0" customWidth="1"/>
    <col min="19" max="19" width="10.7109375" style="24" customWidth="1"/>
    <col min="20" max="20" width="9.140625" style="29" customWidth="1"/>
    <col min="21" max="21" width="3.7109375" style="0" customWidth="1"/>
    <col min="22" max="22" width="10.7109375" style="14" customWidth="1"/>
    <col min="23" max="23" width="9.140625" style="29" customWidth="1"/>
    <col min="24" max="24" width="3.7109375" style="0" customWidth="1"/>
    <col min="25" max="26" width="9.140625" style="29" customWidth="1"/>
    <col min="27" max="27" width="3.7109375" style="29" customWidth="1"/>
    <col min="28" max="29" width="9.140625" style="29" customWidth="1"/>
  </cols>
  <sheetData>
    <row r="1" spans="1:49" ht="12.75">
      <c r="A1" s="1"/>
      <c r="B1" s="1"/>
      <c r="C1" s="1"/>
      <c r="E1" s="2"/>
      <c r="F1" s="1"/>
      <c r="I1" s="1"/>
      <c r="L1" s="1"/>
      <c r="O1" s="1"/>
      <c r="R1" s="1"/>
      <c r="U1" s="1"/>
      <c r="X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5">
      <c r="A2" s="1"/>
      <c r="B2" s="3" t="s">
        <v>0</v>
      </c>
      <c r="C2" s="4"/>
      <c r="D2" s="20"/>
      <c r="E2" s="5"/>
      <c r="F2" s="4"/>
      <c r="G2" s="20"/>
      <c r="H2" s="30"/>
      <c r="I2" s="4"/>
      <c r="J2" s="20"/>
      <c r="K2" s="30"/>
      <c r="L2" s="4"/>
      <c r="M2" s="20"/>
      <c r="N2" s="30"/>
      <c r="O2" s="4"/>
      <c r="P2" s="25"/>
      <c r="Q2" s="30"/>
      <c r="R2" s="4"/>
      <c r="S2" s="25"/>
      <c r="T2" s="30"/>
      <c r="U2" s="4"/>
      <c r="V2" s="15"/>
      <c r="W2" s="30"/>
      <c r="X2" s="4"/>
      <c r="Y2" s="30"/>
      <c r="Z2" s="30"/>
      <c r="AA2" s="30"/>
      <c r="AB2" s="30"/>
      <c r="AC2" s="30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>
      <c r="A3" s="1"/>
      <c r="B3" s="3" t="s">
        <v>1</v>
      </c>
      <c r="C3" s="4"/>
      <c r="D3" s="20"/>
      <c r="E3" s="5"/>
      <c r="F3" s="4"/>
      <c r="G3" s="20"/>
      <c r="H3" s="30"/>
      <c r="I3" s="4"/>
      <c r="J3" s="20"/>
      <c r="K3" s="30"/>
      <c r="L3" s="4"/>
      <c r="M3" s="20"/>
      <c r="N3" s="30"/>
      <c r="O3" s="4"/>
      <c r="P3" s="25"/>
      <c r="Q3" s="30"/>
      <c r="R3" s="4"/>
      <c r="S3" s="25"/>
      <c r="T3" s="30"/>
      <c r="U3" s="4"/>
      <c r="V3" s="15"/>
      <c r="W3" s="30"/>
      <c r="X3" s="4"/>
      <c r="Y3" s="30"/>
      <c r="Z3" s="30"/>
      <c r="AA3" s="30"/>
      <c r="AB3" s="30"/>
      <c r="AC3" s="30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">
      <c r="A4" s="1"/>
      <c r="B4" s="35" t="s">
        <v>35</v>
      </c>
      <c r="C4" s="4"/>
      <c r="D4" s="20"/>
      <c r="E4" s="5"/>
      <c r="F4" s="4"/>
      <c r="G4" s="20"/>
      <c r="H4" s="30"/>
      <c r="I4" s="4"/>
      <c r="J4" s="20"/>
      <c r="K4" s="30"/>
      <c r="L4" s="4"/>
      <c r="M4" s="20"/>
      <c r="N4" s="30"/>
      <c r="O4" s="4"/>
      <c r="P4" s="25"/>
      <c r="Q4" s="30"/>
      <c r="R4" s="4"/>
      <c r="S4" s="25"/>
      <c r="T4" s="30"/>
      <c r="U4" s="4"/>
      <c r="V4" s="15"/>
      <c r="W4" s="30"/>
      <c r="X4" s="4"/>
      <c r="Y4" s="30"/>
      <c r="Z4" s="30"/>
      <c r="AA4" s="30"/>
      <c r="AB4" s="30"/>
      <c r="AC4" s="3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">
      <c r="A5" s="1"/>
      <c r="B5" s="3" t="s">
        <v>2</v>
      </c>
      <c r="C5" s="4"/>
      <c r="D5" s="20"/>
      <c r="E5" s="5"/>
      <c r="F5" s="4"/>
      <c r="G5" s="20"/>
      <c r="H5" s="30"/>
      <c r="I5" s="4"/>
      <c r="J5" s="20"/>
      <c r="K5" s="30"/>
      <c r="L5" s="4"/>
      <c r="M5" s="20"/>
      <c r="N5" s="30"/>
      <c r="O5" s="4"/>
      <c r="P5" s="25"/>
      <c r="Q5" s="30"/>
      <c r="R5" s="4"/>
      <c r="S5" s="25"/>
      <c r="T5" s="30"/>
      <c r="U5" s="4"/>
      <c r="V5" s="15"/>
      <c r="W5" s="30"/>
      <c r="X5" s="4"/>
      <c r="Y5" s="30"/>
      <c r="Z5" s="30"/>
      <c r="AA5" s="30"/>
      <c r="AB5" s="30"/>
      <c r="AC5" s="3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2.75">
      <c r="A6" s="1"/>
      <c r="B6" s="4"/>
      <c r="C6" s="4"/>
      <c r="D6" s="20"/>
      <c r="E6" s="5"/>
      <c r="F6" s="4"/>
      <c r="G6" s="20"/>
      <c r="H6" s="30"/>
      <c r="I6" s="4"/>
      <c r="J6" s="20"/>
      <c r="K6" s="30"/>
      <c r="L6" s="4"/>
      <c r="M6" s="20"/>
      <c r="N6" s="30"/>
      <c r="O6" s="4"/>
      <c r="P6" s="25"/>
      <c r="Q6" s="30"/>
      <c r="R6" s="4"/>
      <c r="S6" s="25"/>
      <c r="T6" s="30"/>
      <c r="U6" s="4"/>
      <c r="V6" s="15"/>
      <c r="W6" s="30"/>
      <c r="X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2.75">
      <c r="A7" s="1"/>
      <c r="B7" s="1"/>
      <c r="C7" s="1"/>
      <c r="E7" s="2"/>
      <c r="F7" s="1"/>
      <c r="I7" s="1"/>
      <c r="L7" s="1"/>
      <c r="O7" s="1"/>
      <c r="R7" s="1"/>
      <c r="U7" s="1"/>
      <c r="X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2.75">
      <c r="A8" s="1"/>
      <c r="B8" s="1"/>
      <c r="C8" s="1"/>
      <c r="E8" s="2"/>
      <c r="F8" s="1"/>
      <c r="I8" s="1"/>
      <c r="L8" s="1"/>
      <c r="O8" s="1"/>
      <c r="R8" s="1"/>
      <c r="U8" s="1"/>
      <c r="X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5.75" thickBot="1">
      <c r="A9" s="1"/>
      <c r="B9" s="6"/>
      <c r="C9" s="1"/>
      <c r="D9" s="21" t="s">
        <v>3</v>
      </c>
      <c r="E9" s="5"/>
      <c r="F9" s="1"/>
      <c r="G9" s="21" t="s">
        <v>4</v>
      </c>
      <c r="H9" s="30"/>
      <c r="I9" s="1"/>
      <c r="J9" s="21" t="s">
        <v>30</v>
      </c>
      <c r="K9" s="30"/>
      <c r="L9" s="1"/>
      <c r="M9" s="21" t="s">
        <v>5</v>
      </c>
      <c r="N9" s="30"/>
      <c r="O9" s="1"/>
      <c r="P9" s="26" t="s">
        <v>6</v>
      </c>
      <c r="Q9" s="30"/>
      <c r="R9" s="1"/>
      <c r="S9" s="26" t="s">
        <v>7</v>
      </c>
      <c r="T9" s="30"/>
      <c r="U9" s="1"/>
      <c r="V9" s="16" t="s">
        <v>8</v>
      </c>
      <c r="W9" s="30"/>
      <c r="X9" s="1"/>
      <c r="Y9" s="34" t="s">
        <v>9</v>
      </c>
      <c r="Z9" s="30"/>
      <c r="AB9" s="34" t="s">
        <v>10</v>
      </c>
      <c r="AC9" s="3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Top="1">
      <c r="A10" s="1"/>
      <c r="B10" s="1"/>
      <c r="C10" s="1"/>
      <c r="D10" s="22"/>
      <c r="E10" s="7"/>
      <c r="F10" s="1"/>
      <c r="G10" s="22"/>
      <c r="H10" s="31"/>
      <c r="I10" s="1"/>
      <c r="J10" s="22"/>
      <c r="K10" s="31"/>
      <c r="L10" s="1"/>
      <c r="M10" s="22"/>
      <c r="N10" s="31"/>
      <c r="O10" s="1"/>
      <c r="P10" s="27"/>
      <c r="Q10" s="31"/>
      <c r="R10" s="1"/>
      <c r="S10" s="27"/>
      <c r="T10" s="31"/>
      <c r="U10" s="1"/>
      <c r="V10" s="17"/>
      <c r="W10" s="31"/>
      <c r="X10" s="1"/>
      <c r="Y10" s="31"/>
      <c r="Z10" s="31"/>
      <c r="AB10" s="31"/>
      <c r="AC10" s="3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2.75">
      <c r="A11" s="1"/>
      <c r="B11" s="1"/>
      <c r="C11" s="1"/>
      <c r="E11" s="8" t="s">
        <v>11</v>
      </c>
      <c r="F11" s="1"/>
      <c r="H11" s="32" t="s">
        <v>11</v>
      </c>
      <c r="I11" s="1"/>
      <c r="K11" s="32" t="s">
        <v>11</v>
      </c>
      <c r="L11" s="1"/>
      <c r="N11" s="32" t="s">
        <v>11</v>
      </c>
      <c r="O11" s="1"/>
      <c r="Q11" s="32" t="s">
        <v>11</v>
      </c>
      <c r="R11" s="1"/>
      <c r="T11" s="32" t="s">
        <v>11</v>
      </c>
      <c r="U11" s="1"/>
      <c r="W11" s="32" t="s">
        <v>11</v>
      </c>
      <c r="X11" s="1"/>
      <c r="Z11" s="32" t="s">
        <v>11</v>
      </c>
      <c r="AC11" s="32" t="s">
        <v>11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">
      <c r="A12" s="1"/>
      <c r="B12" s="1"/>
      <c r="C12" s="1"/>
      <c r="D12" s="23" t="s">
        <v>12</v>
      </c>
      <c r="E12" s="10" t="s">
        <v>13</v>
      </c>
      <c r="F12" s="9"/>
      <c r="G12" s="23" t="s">
        <v>12</v>
      </c>
      <c r="H12" s="33" t="s">
        <v>13</v>
      </c>
      <c r="I12" s="1"/>
      <c r="J12" s="23" t="s">
        <v>12</v>
      </c>
      <c r="K12" s="33" t="s">
        <v>13</v>
      </c>
      <c r="L12" s="1"/>
      <c r="M12" s="23" t="s">
        <v>12</v>
      </c>
      <c r="N12" s="33" t="s">
        <v>13</v>
      </c>
      <c r="O12" s="1"/>
      <c r="P12" s="28" t="s">
        <v>14</v>
      </c>
      <c r="Q12" s="33" t="s">
        <v>13</v>
      </c>
      <c r="R12" s="1"/>
      <c r="S12" s="28" t="s">
        <v>14</v>
      </c>
      <c r="T12" s="33" t="s">
        <v>13</v>
      </c>
      <c r="U12" s="1"/>
      <c r="V12" s="18" t="s">
        <v>12</v>
      </c>
      <c r="W12" s="33" t="s">
        <v>13</v>
      </c>
      <c r="X12" s="1"/>
      <c r="Y12" s="33" t="s">
        <v>15</v>
      </c>
      <c r="Z12" s="33" t="s">
        <v>13</v>
      </c>
      <c r="AB12" s="33" t="s">
        <v>15</v>
      </c>
      <c r="AC12" s="33" t="s">
        <v>13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2.75">
      <c r="A13" s="1"/>
      <c r="B13" s="1"/>
      <c r="C13" s="1"/>
      <c r="E13" s="2"/>
      <c r="F13" s="1"/>
      <c r="I13" s="1"/>
      <c r="L13" s="1"/>
      <c r="O13" s="1"/>
      <c r="R13" s="1"/>
      <c r="U13" s="1"/>
      <c r="X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2.75">
      <c r="A14" s="1"/>
      <c r="B14" s="1"/>
      <c r="C14" s="1"/>
      <c r="E14" s="2"/>
      <c r="F14" s="1"/>
      <c r="I14" s="1"/>
      <c r="L14" s="1"/>
      <c r="O14" s="1"/>
      <c r="R14" s="1"/>
      <c r="U14" s="1"/>
      <c r="X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5">
      <c r="A15" s="1"/>
      <c r="B15" s="11" t="s">
        <v>24</v>
      </c>
      <c r="C15" s="1"/>
      <c r="E15" s="2"/>
      <c r="F15" s="1"/>
      <c r="I15" s="1"/>
      <c r="L15" s="1"/>
      <c r="O15" s="1"/>
      <c r="R15" s="1"/>
      <c r="U15" s="1"/>
      <c r="X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2.75">
      <c r="A16" s="1"/>
      <c r="B16" s="1"/>
      <c r="C16" s="1"/>
      <c r="E16" s="2"/>
      <c r="F16" s="1"/>
      <c r="I16" s="1"/>
      <c r="L16" s="1"/>
      <c r="O16" s="1"/>
      <c r="R16" s="1"/>
      <c r="U16" s="1"/>
      <c r="X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2.75">
      <c r="A17" s="1"/>
      <c r="B17" s="1" t="s">
        <v>16</v>
      </c>
      <c r="C17" s="1"/>
      <c r="D17" s="39">
        <f>ROUND('[1]Arg'!AA$280/1000,1)</f>
        <v>12488.7</v>
      </c>
      <c r="E17" s="2">
        <f>'[1]Arg'!AK$280</f>
        <v>-0.09449161338206158</v>
      </c>
      <c r="F17" s="1"/>
      <c r="G17" s="39">
        <f>ROUND('[1]Arg'!L$280/1000,1)</f>
        <v>2927.3</v>
      </c>
      <c r="H17" s="2">
        <f>'[1]Arg'!AL$280</f>
        <v>0.7887502012689953</v>
      </c>
      <c r="I17" s="2"/>
      <c r="J17" s="39">
        <f>ROUND('[1]Arg'!Q$280/1000,1)</f>
        <v>101.6</v>
      </c>
      <c r="K17" s="2">
        <v>1</v>
      </c>
      <c r="L17" s="1"/>
      <c r="M17" s="39">
        <f>D17+G17+J17</f>
        <v>15517.6</v>
      </c>
      <c r="N17" s="2">
        <f>'[1]Arg'!AM$280</f>
        <v>0.005776209832238255</v>
      </c>
      <c r="O17" s="1"/>
      <c r="P17" s="36">
        <f>ROUND('[1]Arg'!C$280/1000,1)</f>
        <v>217.2</v>
      </c>
      <c r="Q17" s="2">
        <f>'[1]Arg'!AN$280</f>
        <v>-0.07710609948845193</v>
      </c>
      <c r="R17" s="1"/>
      <c r="S17" s="36">
        <f>ROUND('[1]Arg'!AC$280/1000,1)</f>
        <v>113.8</v>
      </c>
      <c r="T17" s="2">
        <f>'[1]Arg'!AO$280</f>
        <v>-0.0850499513747679</v>
      </c>
      <c r="U17" s="1"/>
      <c r="V17" s="40">
        <f>M17/S17</f>
        <v>136.3585237258348</v>
      </c>
      <c r="W17" s="2">
        <f>'[1]Arg'!AP$280</f>
        <v>0.09926898341989054</v>
      </c>
      <c r="X17" s="1"/>
      <c r="Y17" s="2">
        <f>'[1]Arg'!AF$280</f>
        <v>0.09508180269720298</v>
      </c>
      <c r="Z17" s="2">
        <f>'[1]Arg'!AQ$280</f>
        <v>-0.020907827458404027</v>
      </c>
      <c r="AA17" s="1"/>
      <c r="AB17" s="2">
        <f>'[1]Arg'!AG$280</f>
        <v>0.1690568126625366</v>
      </c>
      <c r="AC17" s="2">
        <f>'[1]Arg'!AR$280</f>
        <v>0.22211747825846428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2.75">
      <c r="A18" s="1"/>
      <c r="B18" s="1" t="s">
        <v>31</v>
      </c>
      <c r="C18" s="1"/>
      <c r="D18" s="39">
        <f>ROUND('[1]HarKC'!AA$280/1000,1)</f>
        <v>11818.8</v>
      </c>
      <c r="E18" s="2">
        <f>'[1]HarKC'!AK$280</f>
        <v>-0.12206967651117706</v>
      </c>
      <c r="F18" s="1"/>
      <c r="G18" s="39">
        <f>ROUND('[1]HarKC'!L$280/1000,1)</f>
        <v>3165.9</v>
      </c>
      <c r="H18" s="2">
        <f>'[1]HarKC'!AL$280</f>
        <v>-0.12083044759772577</v>
      </c>
      <c r="I18" s="2"/>
      <c r="J18" s="39">
        <f>ROUND('[1]HarKC'!Q$280/1000,1)</f>
        <v>0</v>
      </c>
      <c r="K18" s="2">
        <v>0</v>
      </c>
      <c r="L18" s="1"/>
      <c r="M18" s="39">
        <f>D18+G18</f>
        <v>14984.699999999999</v>
      </c>
      <c r="N18" s="2">
        <f>'[1]HarKC'!AM$280</f>
        <v>-0.12180814730123513</v>
      </c>
      <c r="O18" s="1"/>
      <c r="P18" s="36">
        <f>ROUND('[1]HarKC'!C$280/1000,1)</f>
        <v>211.3</v>
      </c>
      <c r="Q18" s="2">
        <f>'[1]HarKC'!AN$280</f>
        <v>-0.2368039877910022</v>
      </c>
      <c r="R18" s="1"/>
      <c r="S18" s="36">
        <f>ROUND('[1]HarKC'!AC$280/1000,1)</f>
        <v>109</v>
      </c>
      <c r="T18" s="2">
        <f>'[1]HarKC'!AO$280</f>
        <v>-0.23111806980795402</v>
      </c>
      <c r="U18" s="1"/>
      <c r="V18" s="40">
        <f>M18/S18</f>
        <v>137.47431192660548</v>
      </c>
      <c r="W18" s="2">
        <f>'[1]HarKC'!AP$280</f>
        <v>0.1421673708464135</v>
      </c>
      <c r="X18" s="1"/>
      <c r="Y18" s="2">
        <f>'[1]HarKC'!AF$280</f>
        <v>0.09731341432758492</v>
      </c>
      <c r="Z18" s="2">
        <f>'[1]HarKC'!AQ$280</f>
        <v>-0.006721409290730507</v>
      </c>
      <c r="AA18" s="1"/>
      <c r="AB18" s="2">
        <f>'[1]HarKC'!AG$280</f>
        <v>0.23142764849617314</v>
      </c>
      <c r="AC18" s="2">
        <f>'[1]HarKC'!AR$280</f>
        <v>-0.11083021454203945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2.75">
      <c r="A19" s="1"/>
      <c r="B19" s="1" t="s">
        <v>34</v>
      </c>
      <c r="C19" s="1"/>
      <c r="D19" s="39">
        <f>ROUND('[1]IsleKC'!AA$280/1000,1)</f>
        <v>9691.3</v>
      </c>
      <c r="E19" s="2">
        <f>'[1]IsleKC'!AK$280</f>
        <v>0.0750265230569993</v>
      </c>
      <c r="F19" s="1"/>
      <c r="G19" s="39">
        <f>ROUND('[1]IsleKC'!L$280/1000,1)</f>
        <v>846.9</v>
      </c>
      <c r="H19" s="2">
        <f>'[1]IsleKC'!AL$280</f>
        <v>0.05281183259532929</v>
      </c>
      <c r="I19" s="2"/>
      <c r="J19" s="39">
        <f>ROUND('[1]IsleKC'!Q$280/1000,1)</f>
        <v>0</v>
      </c>
      <c r="K19" s="2">
        <v>0</v>
      </c>
      <c r="L19" s="1"/>
      <c r="M19" s="39">
        <f>D19+G19</f>
        <v>10538.199999999999</v>
      </c>
      <c r="N19" s="2">
        <f>'[1]IsleKC'!AM$280</f>
        <v>0.07320664705728186</v>
      </c>
      <c r="O19" s="1"/>
      <c r="P19" s="36">
        <f>ROUND('[1]IsleKC'!C$280/1000,1)</f>
        <v>213.8</v>
      </c>
      <c r="Q19" s="2">
        <f>'[1]IsleKC'!AN$280</f>
        <v>0.12287040732726928</v>
      </c>
      <c r="R19" s="1"/>
      <c r="S19" s="36">
        <f>ROUND('[1]IsleKC'!AC$280/1000,1)</f>
        <v>114.8</v>
      </c>
      <c r="T19" s="2">
        <f>'[1]IsleKC'!AO$280</f>
        <v>0.1931346975255397</v>
      </c>
      <c r="U19" s="1"/>
      <c r="V19" s="40">
        <f>M19/S19</f>
        <v>91.79616724738675</v>
      </c>
      <c r="W19" s="2">
        <f>'[1]IsleKC'!AP$280</f>
        <v>-0.10051509751328025</v>
      </c>
      <c r="X19" s="1"/>
      <c r="Y19" s="2">
        <f>'[1]IsleKC'!AF$280</f>
        <v>0.11111794535813319</v>
      </c>
      <c r="Z19" s="2">
        <f>'[1]IsleKC'!AQ$280</f>
        <v>-0.009742197539908015</v>
      </c>
      <c r="AA19" s="1"/>
      <c r="AB19" s="2">
        <f>'[1]IsleKC'!AG$280</f>
        <v>0.15381769486955904</v>
      </c>
      <c r="AC19" s="2">
        <f>'[1]IsleKC'!AR$280</f>
        <v>-0.12142056818401192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2.75">
      <c r="A20" s="1"/>
      <c r="B20" s="1" t="s">
        <v>17</v>
      </c>
      <c r="C20" s="1"/>
      <c r="D20" s="39">
        <f>ROUND('[1]AmerKC'!AA$280/1000,1)</f>
        <v>15057.8</v>
      </c>
      <c r="E20" s="2">
        <f>'[1]AmerKC'!AK$280</f>
        <v>-0.12143412918046292</v>
      </c>
      <c r="F20" s="1"/>
      <c r="G20" s="39">
        <f>ROUND('[1]AmerKC'!L$280/1000,1)</f>
        <v>1740</v>
      </c>
      <c r="H20" s="2">
        <f>'[1]AmerKC'!AL$280</f>
        <v>-0.19730046910455878</v>
      </c>
      <c r="I20" s="2"/>
      <c r="J20" s="39">
        <f>ROUND('[1]AmerKC'!Q$280/1000,1)</f>
        <v>0</v>
      </c>
      <c r="K20" s="2">
        <v>0</v>
      </c>
      <c r="L20" s="1"/>
      <c r="M20" s="39">
        <f>D20+G20</f>
        <v>16797.8</v>
      </c>
      <c r="N20" s="2">
        <f>'[1]AmerKC'!AM$280</f>
        <v>-0.12995231819003594</v>
      </c>
      <c r="O20" s="1"/>
      <c r="P20" s="36">
        <f>ROUND('[1]AmerKC'!C$280/1000,1)</f>
        <v>253.3</v>
      </c>
      <c r="Q20" s="2">
        <f>'[1]AmerKC'!AN$280</f>
        <v>-0.15503420853361982</v>
      </c>
      <c r="R20" s="1"/>
      <c r="S20" s="36">
        <f>ROUND('[1]AmerKC'!AC$280/1000,1)</f>
        <v>128.8</v>
      </c>
      <c r="T20" s="2">
        <f>'[1]AmerKC'!AO$280</f>
        <v>-0.1382373203309456</v>
      </c>
      <c r="U20" s="1"/>
      <c r="V20" s="40">
        <f>M20/S20</f>
        <v>130.417701863354</v>
      </c>
      <c r="W20" s="2">
        <f>'[1]AmerKC'!AP$280</f>
        <v>0.009614018263231605</v>
      </c>
      <c r="X20" s="1"/>
      <c r="Y20" s="2">
        <f>'[1]AmerKC'!AF$280</f>
        <v>0.09595674673484551</v>
      </c>
      <c r="Z20" s="2">
        <f>'[1]AmerKC'!AQ$280</f>
        <v>-0.03698968201458741</v>
      </c>
      <c r="AA20" s="1"/>
      <c r="AB20" s="2">
        <f>'[1]AmerKC'!AG$280</f>
        <v>0.18926626493325455</v>
      </c>
      <c r="AC20" s="2">
        <f>'[1]AmerKC'!AR$280</f>
        <v>-0.14720375199359614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6" customHeight="1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36"/>
      <c r="Q21" s="1"/>
      <c r="R21" s="1"/>
      <c r="S21" s="1"/>
      <c r="T21" s="1"/>
      <c r="U21" s="1"/>
      <c r="V21" s="4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2.75">
      <c r="A22" s="1"/>
      <c r="B22" s="12" t="s">
        <v>18</v>
      </c>
      <c r="C22" s="1"/>
      <c r="D22" s="39">
        <f>SUM(D17:D21)</f>
        <v>49056.600000000006</v>
      </c>
      <c r="E22" s="2">
        <f>'[1]TotKC'!AK$280</f>
        <v>-0.08147552911337963</v>
      </c>
      <c r="F22" s="1"/>
      <c r="G22" s="39">
        <f>SUM(G17:G21)</f>
        <v>8680.1</v>
      </c>
      <c r="H22" s="2">
        <f>'[1]TotKC'!AL$280</f>
        <v>0.05730442373305311</v>
      </c>
      <c r="I22" s="2"/>
      <c r="J22" s="39">
        <f>SUM(J17:J21)</f>
        <v>101.6</v>
      </c>
      <c r="K22" s="2">
        <v>1</v>
      </c>
      <c r="L22" s="1"/>
      <c r="M22" s="39">
        <f>SUM(M17:M21)</f>
        <v>57838.3</v>
      </c>
      <c r="N22" s="2">
        <f>'[1]TotKC'!AM$280</f>
        <v>-0.06133687652961606</v>
      </c>
      <c r="O22" s="1"/>
      <c r="P22" s="36">
        <f>SUM(P17:P21)</f>
        <v>895.5999999999999</v>
      </c>
      <c r="Q22" s="2">
        <f>'[1]TotKC'!AN$280</f>
        <v>-0.1065303272146848</v>
      </c>
      <c r="R22" s="1"/>
      <c r="S22" s="36">
        <f>SUM(S17:S21)</f>
        <v>466.40000000000003</v>
      </c>
      <c r="T22" s="2">
        <f>'[1]TotKC'!AO$280</f>
        <v>-0.08875189473848699</v>
      </c>
      <c r="U22" s="1"/>
      <c r="V22" s="40">
        <f>M22/S22</f>
        <v>124.01007718696398</v>
      </c>
      <c r="W22" s="2">
        <f>'[1]TotKC'!AP$280</f>
        <v>0.0300851305485057</v>
      </c>
      <c r="X22" s="1"/>
      <c r="Y22" s="2">
        <f>'[1]TotKC'!AF$280</f>
        <v>0.09871796052278228</v>
      </c>
      <c r="Z22" s="2">
        <f>'[1]TotKC'!AQ$280</f>
        <v>-0.017085248474969172</v>
      </c>
      <c r="AA22" s="1"/>
      <c r="AB22" s="2">
        <f>'[1]TotKC'!AG$280</f>
        <v>0.18995907835556838</v>
      </c>
      <c r="AC22" s="2">
        <f>'[1]TotKC'!AR$280</f>
        <v>-0.07381779385577869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2.75">
      <c r="A23" s="1"/>
      <c r="B23" s="1"/>
      <c r="C23" s="1"/>
      <c r="E23" s="2"/>
      <c r="F23" s="1"/>
      <c r="I23" s="1"/>
      <c r="L23" s="1"/>
      <c r="O23" s="1"/>
      <c r="R23" s="1"/>
      <c r="U23" s="1"/>
      <c r="X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2.75">
      <c r="A24" s="1"/>
      <c r="B24" s="1"/>
      <c r="C24" s="1"/>
      <c r="E24" s="2"/>
      <c r="F24" s="1"/>
      <c r="I24" s="1"/>
      <c r="L24" s="1"/>
      <c r="O24" s="1"/>
      <c r="R24" s="1"/>
      <c r="U24" s="1"/>
      <c r="X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2.75">
      <c r="A25" s="1"/>
      <c r="B25" s="1"/>
      <c r="C25" s="1"/>
      <c r="E25" s="2"/>
      <c r="F25" s="1"/>
      <c r="I25" s="1"/>
      <c r="L25" s="1"/>
      <c r="O25" s="1"/>
      <c r="R25" s="1"/>
      <c r="U25" s="1"/>
      <c r="X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5">
      <c r="A26" s="1"/>
      <c r="B26" s="11" t="s">
        <v>25</v>
      </c>
      <c r="C26" s="1"/>
      <c r="E26" s="2"/>
      <c r="F26" s="1"/>
      <c r="I26" s="1"/>
      <c r="L26" s="1"/>
      <c r="O26" s="1"/>
      <c r="R26" s="1"/>
      <c r="U26" s="1"/>
      <c r="X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2.75">
      <c r="A27" s="1"/>
      <c r="B27" s="1"/>
      <c r="C27" s="1"/>
      <c r="E27" s="2"/>
      <c r="F27" s="1"/>
      <c r="I27" s="1"/>
      <c r="L27" s="1"/>
      <c r="O27" s="1"/>
      <c r="R27" s="1"/>
      <c r="U27" s="1"/>
      <c r="X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2.75">
      <c r="A28" s="1"/>
      <c r="B28" s="37" t="s">
        <v>29</v>
      </c>
      <c r="C28" s="1"/>
      <c r="D28" s="39">
        <f>ROUND('[1]HarMH'!AA$280/1000,1)</f>
        <v>17913.9</v>
      </c>
      <c r="E28" s="2">
        <f>'[1]HarMH'!AK$280</f>
        <v>0.019139200930469613</v>
      </c>
      <c r="F28" s="1"/>
      <c r="G28" s="39">
        <f>ROUND('[1]HarMH'!L$280/1000,1)</f>
        <v>2841.3</v>
      </c>
      <c r="H28" s="2">
        <f>'[1]HarMH'!AL$280</f>
        <v>0.11332636711346544</v>
      </c>
      <c r="I28" s="2"/>
      <c r="J28" s="39">
        <f>ROUND('[1]HarMH'!Q$280/1000,1)</f>
        <v>0</v>
      </c>
      <c r="K28" s="2">
        <v>0</v>
      </c>
      <c r="L28" s="1"/>
      <c r="M28" s="39">
        <f>D28+G28</f>
        <v>20755.2</v>
      </c>
      <c r="N28" s="2">
        <f>'[1]HarMH'!AM$280</f>
        <v>0.03108067963694605</v>
      </c>
      <c r="O28" s="1"/>
      <c r="P28" s="36">
        <f>ROUND('[1]HarMH'!C$280/1000,1)</f>
        <v>324.9</v>
      </c>
      <c r="Q28" s="2">
        <f>'[1]HarMH'!AN$280</f>
        <v>-0.007772463794672557</v>
      </c>
      <c r="R28" s="1"/>
      <c r="S28" s="36">
        <f>ROUND('[1]HarMH'!AC$280/1000,1)</f>
        <v>158.1</v>
      </c>
      <c r="T28" s="2">
        <f>'[1]HarMH'!AO$280</f>
        <v>0.040440523417609064</v>
      </c>
      <c r="U28" s="1"/>
      <c r="V28" s="40">
        <f>M28/S28</f>
        <v>131.27893738140418</v>
      </c>
      <c r="W28" s="2">
        <f>'[1]HarMH'!AP$280</f>
        <v>-0.008996039244913212</v>
      </c>
      <c r="X28" s="1"/>
      <c r="Y28" s="2">
        <f>'[1]HarMH'!AF$280</f>
        <v>0.09069699897735725</v>
      </c>
      <c r="Z28" s="2">
        <f>'[1]HarMH'!AQ$280</f>
        <v>-0.03265192272582329</v>
      </c>
      <c r="AA28" s="1"/>
      <c r="AB28" s="2">
        <f>'[1]HarMH'!AG$280</f>
        <v>0.19889164233967002</v>
      </c>
      <c r="AC28" s="2">
        <f>'[1]HarMH'!AR$280</f>
        <v>0.016329372482384086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2.75">
      <c r="A29" s="1"/>
      <c r="B29" s="1" t="s">
        <v>28</v>
      </c>
      <c r="C29" s="1"/>
      <c r="D29" s="39">
        <f>ROUND('[1]RiverCity'!AA$280/1000,1)</f>
        <v>19445.8</v>
      </c>
      <c r="E29" s="2">
        <f>'[1]RiverCity'!AK$280</f>
        <v>0.08152722188892514</v>
      </c>
      <c r="F29" s="1"/>
      <c r="G29" s="39">
        <f>ROUND('[1]RiverCity'!L$280/1000,1)</f>
        <v>3389.5</v>
      </c>
      <c r="H29" s="2">
        <f>'[1]RiverCity'!AL$280</f>
        <v>0.18084076710723895</v>
      </c>
      <c r="I29" s="2"/>
      <c r="J29" s="39">
        <f>ROUND('[1]RiverCity'!Q$280/1000,1)</f>
        <v>0</v>
      </c>
      <c r="K29" s="2">
        <v>0</v>
      </c>
      <c r="L29" s="1"/>
      <c r="M29" s="39">
        <f>D29+G29</f>
        <v>22835.3</v>
      </c>
      <c r="N29" s="2">
        <f>'[1]RiverCity'!AM$280</f>
        <v>0.09519952188630931</v>
      </c>
      <c r="O29" s="1"/>
      <c r="P29" s="36">
        <f>ROUND('[1]RiverCity'!C$280/1000,1)</f>
        <v>339.2</v>
      </c>
      <c r="Q29" s="2">
        <f>'[1]RiverCity'!AN$280</f>
        <v>0.02795268194241607</v>
      </c>
      <c r="R29" s="1"/>
      <c r="S29" s="36">
        <f>ROUND('[1]RiverCity'!AC$280/1000,1)</f>
        <v>175.8</v>
      </c>
      <c r="T29" s="2">
        <f>'[1]RiverCity'!AO$280</f>
        <v>0.029380767249051587</v>
      </c>
      <c r="U29" s="1"/>
      <c r="V29" s="40">
        <f>M29/S29</f>
        <v>129.89362912400455</v>
      </c>
      <c r="W29" s="2">
        <f>'[1]RiverCity'!AP$280</f>
        <v>0.06394014414428395</v>
      </c>
      <c r="X29" s="1"/>
      <c r="Y29" s="2">
        <f>'[1]RiverCity'!AF$280</f>
        <v>0.09212658692743081</v>
      </c>
      <c r="Z29" s="2">
        <f>'[1]RiverCity'!AQ$280</f>
        <v>0.009350953546660712</v>
      </c>
      <c r="AA29" s="1"/>
      <c r="AB29" s="2">
        <f>'[1]RiverCity'!AG$280</f>
        <v>0.2378383322042033</v>
      </c>
      <c r="AC29" s="2">
        <f>'[1]RiverCity'!AR$280</f>
        <v>0.16015138168790077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2.75">
      <c r="A30" s="1"/>
      <c r="B30" s="1" t="s">
        <v>36</v>
      </c>
      <c r="C30" s="1"/>
      <c r="D30" s="39">
        <f>ROUND('[1]Lumiere'!AA$280/1000,1)</f>
        <v>11115.3</v>
      </c>
      <c r="E30" s="2">
        <f>'[1]Lumiere'!AL$280</f>
        <v>-0.22871554853493903</v>
      </c>
      <c r="F30" s="1"/>
      <c r="G30" s="39">
        <f>ROUND('[1]Lumiere'!L$280/1000,1)</f>
        <v>1456.9</v>
      </c>
      <c r="H30" s="2">
        <f>'[1]Lumiere'!AN$280</f>
        <v>0.21055048322294323</v>
      </c>
      <c r="I30" s="2"/>
      <c r="J30" s="39">
        <f>ROUND('[1]Lumiere'!Q$280/1000,1)</f>
        <v>0</v>
      </c>
      <c r="K30" s="2">
        <v>-1</v>
      </c>
      <c r="L30" s="1"/>
      <c r="M30" s="39">
        <f>D30+G30+J30</f>
        <v>12572.199999999999</v>
      </c>
      <c r="N30" s="2">
        <f>'[1]Lumiere'!AO$280</f>
        <v>-0.1948587049522209</v>
      </c>
      <c r="O30" s="1"/>
      <c r="P30" s="36">
        <f>ROUND('[1]Lumiere'!C$280/1000,1)</f>
        <v>210.6</v>
      </c>
      <c r="Q30" s="2">
        <f>'[1]Lumiere'!AP$280</f>
        <v>-0.17324299711091573</v>
      </c>
      <c r="R30" s="1"/>
      <c r="S30" s="36">
        <f>ROUND('[1]Lumiere'!AC$280/1000,1)</f>
        <v>111.7</v>
      </c>
      <c r="T30" s="2">
        <f>'[1]Lumiere'!AQ$280</f>
        <v>-0.19388638725320406</v>
      </c>
      <c r="U30" s="1"/>
      <c r="V30" s="40">
        <f>M30/S30</f>
        <v>112.55326768128916</v>
      </c>
      <c r="W30" s="2">
        <f>'[1]Lumiere'!AR$280</f>
        <v>-0.0012061794809590243</v>
      </c>
      <c r="X30" s="1"/>
      <c r="Y30" s="2">
        <f>'[1]Lumiere'!AF$280</f>
        <v>0.10199168946145312</v>
      </c>
      <c r="Z30" s="2">
        <f>'[1]Lumiere'!AS$280</f>
        <v>0.013153360586348084</v>
      </c>
      <c r="AA30" s="1"/>
      <c r="AB30" s="2">
        <f>'[1]Lumiere'!AH$280</f>
        <v>0.26994331505224933</v>
      </c>
      <c r="AC30" s="2">
        <f>'[1]Lumiere'!AU$280</f>
        <v>0.3772992591529063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2.75">
      <c r="A31" s="1"/>
      <c r="B31" s="1" t="s">
        <v>19</v>
      </c>
      <c r="C31" s="1"/>
      <c r="D31" s="39">
        <f>ROUND('[1]StatSC'!AA$280/1000,1)</f>
        <v>20421.3</v>
      </c>
      <c r="E31" s="2">
        <f>'[1]StatSC'!AL$280</f>
        <v>-0.0824201091044533</v>
      </c>
      <c r="F31" s="1"/>
      <c r="G31" s="39">
        <f>ROUND('[1]StatSC'!L$280/1000,1)</f>
        <v>4553.3</v>
      </c>
      <c r="H31" s="2">
        <f>'[1]StatSC'!AN$280</f>
        <v>0.004248281007362298</v>
      </c>
      <c r="I31" s="2"/>
      <c r="J31" s="39">
        <f>ROUND('[1]StatSC'!Q$280/1000,1)</f>
        <v>248.1</v>
      </c>
      <c r="K31" s="2">
        <f>'[1]StatSC'!AM$280</f>
        <v>2.5451345750664522</v>
      </c>
      <c r="L31" s="1"/>
      <c r="M31" s="39">
        <f>D31+G31+J31</f>
        <v>25222.699999999997</v>
      </c>
      <c r="N31" s="2">
        <f>'[1]StatSC'!AO$280</f>
        <v>-0.06094350893368694</v>
      </c>
      <c r="O31" s="1"/>
      <c r="P31" s="36">
        <f>ROUND('[1]StatSC'!C$280/1000,1)</f>
        <v>341.2</v>
      </c>
      <c r="Q31" s="2">
        <f>'[1]StatSC'!AP$280</f>
        <v>-0.12750385503532824</v>
      </c>
      <c r="R31" s="1"/>
      <c r="S31" s="36">
        <f>ROUND('[1]StatSC'!AC$280/1000,1)</f>
        <v>166.2</v>
      </c>
      <c r="T31" s="2">
        <f>'[1]StatSC'!AQ$280</f>
        <v>-0.11296588822951803</v>
      </c>
      <c r="U31" s="1"/>
      <c r="V31" s="40">
        <f>M31/S31</f>
        <v>151.76113116726833</v>
      </c>
      <c r="W31" s="2">
        <f>'[1]StatSC'!AR$280</f>
        <v>0.05864755211273276</v>
      </c>
      <c r="X31" s="1"/>
      <c r="Y31" s="2">
        <f>'[1]StatSC'!AF$280</f>
        <v>0.09477661428139086</v>
      </c>
      <c r="Z31" s="2">
        <f>'[1]StatSC'!AS$280</f>
        <v>0.03115887658067784</v>
      </c>
      <c r="AA31" s="1"/>
      <c r="AB31" s="2">
        <f>'[1]StatSC'!AH$280</f>
        <v>0.21679049026464123</v>
      </c>
      <c r="AC31" s="2">
        <f>'[1]StatSC'!AU$280</f>
        <v>0.013930554322815203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6" customHeight="1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36"/>
      <c r="Q32" s="1"/>
      <c r="R32" s="1"/>
      <c r="S32" s="36"/>
      <c r="T32" s="1"/>
      <c r="U32" s="1"/>
      <c r="V32" s="40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2.75">
      <c r="A33" s="1"/>
      <c r="B33" s="1" t="s">
        <v>18</v>
      </c>
      <c r="C33" s="1"/>
      <c r="D33" s="39">
        <f>SUM(D28:D32)</f>
        <v>68896.3</v>
      </c>
      <c r="E33" s="2">
        <f>'[1]TotStl'!AL$280</f>
        <v>-0.046080483070887746</v>
      </c>
      <c r="F33" s="1"/>
      <c r="G33" s="39">
        <f>SUM(G28:G32)</f>
        <v>12241</v>
      </c>
      <c r="H33" s="2">
        <f>'[1]TotStl'!AN$280</f>
        <v>0.09686072364200005</v>
      </c>
      <c r="I33" s="2"/>
      <c r="J33" s="39">
        <f>SUM(J28:J32)</f>
        <v>248.1</v>
      </c>
      <c r="K33" s="2">
        <f>'[1]TotStl'!AM$280</f>
        <v>2.5451345750664522</v>
      </c>
      <c r="L33" s="1"/>
      <c r="M33" s="39">
        <f>SUM(M28:M32)</f>
        <v>81385.4</v>
      </c>
      <c r="N33" s="2">
        <f>'[1]TotStl'!AO$280</f>
        <v>-0.02479229160604912</v>
      </c>
      <c r="O33" s="1"/>
      <c r="P33" s="36">
        <f>SUM(P28:P32)</f>
        <v>1215.8999999999999</v>
      </c>
      <c r="Q33" s="2">
        <f>'[1]TotStl'!AP$280</f>
        <v>-0.0669966599118057</v>
      </c>
      <c r="R33" s="1"/>
      <c r="S33" s="36">
        <f>SUM(S28:S32)</f>
        <v>611.8</v>
      </c>
      <c r="T33" s="2">
        <f>'[1]TotStl'!AQ$280</f>
        <v>-0.05683364855345563</v>
      </c>
      <c r="U33" s="1"/>
      <c r="V33" s="40">
        <f>M33/S33</f>
        <v>133.02615233736515</v>
      </c>
      <c r="W33" s="2">
        <f>'[1]TotStl'!AR$280</f>
        <v>0.03397211626375807</v>
      </c>
      <c r="X33" s="1"/>
      <c r="Y33" s="2">
        <f>'[1]TotStl'!AF$280</f>
        <v>0.0939869893336805</v>
      </c>
      <c r="Z33" s="2">
        <f>'[1]TotStl'!AS$280</f>
        <v>0.0017078815271431846</v>
      </c>
      <c r="AA33" s="1"/>
      <c r="AB33" s="2">
        <f>'[1]TotStl'!AH$280</f>
        <v>0.22281795426769238</v>
      </c>
      <c r="AC33" s="2">
        <f>'[1]TotStl'!AU$280</f>
        <v>0.08591179388404191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2.75">
      <c r="A34" s="1"/>
      <c r="B34" s="1"/>
      <c r="C34" s="1"/>
      <c r="E34" s="2"/>
      <c r="F34" s="1"/>
      <c r="I34" s="1"/>
      <c r="L34" s="1"/>
      <c r="O34" s="1"/>
      <c r="R34" s="1"/>
      <c r="U34" s="1"/>
      <c r="X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2.75">
      <c r="A35" s="1"/>
      <c r="B35" s="1"/>
      <c r="C35" s="1"/>
      <c r="E35" s="2"/>
      <c r="F35" s="1"/>
      <c r="I35" s="1"/>
      <c r="L35" s="1"/>
      <c r="O35" s="1"/>
      <c r="R35" s="1"/>
      <c r="U35" s="1"/>
      <c r="X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2.75">
      <c r="A36" s="1"/>
      <c r="B36" s="1"/>
      <c r="C36" s="1"/>
      <c r="E36" s="2"/>
      <c r="F36" s="1"/>
      <c r="I36" s="1"/>
      <c r="L36" s="1"/>
      <c r="O36" s="1"/>
      <c r="R36" s="1"/>
      <c r="U36" s="1"/>
      <c r="X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5">
      <c r="A37" s="1"/>
      <c r="B37" s="11" t="s">
        <v>26</v>
      </c>
      <c r="C37" s="1"/>
      <c r="E37" s="2"/>
      <c r="F37" s="1"/>
      <c r="I37" s="1"/>
      <c r="L37" s="1"/>
      <c r="O37" s="1"/>
      <c r="R37" s="1"/>
      <c r="U37" s="1"/>
      <c r="X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2.75">
      <c r="A38" s="1"/>
      <c r="B38" s="1"/>
      <c r="C38" s="1"/>
      <c r="E38" s="2"/>
      <c r="F38" s="1"/>
      <c r="I38" s="1"/>
      <c r="L38" s="1"/>
      <c r="O38" s="1"/>
      <c r="R38" s="1"/>
      <c r="U38" s="1"/>
      <c r="X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2.75">
      <c r="A39" s="1"/>
      <c r="B39" s="1" t="s">
        <v>32</v>
      </c>
      <c r="C39" s="1"/>
      <c r="D39" s="39">
        <f>ROUND('[1]Aztr'!AA$280/1000,1)</f>
        <v>3652.8</v>
      </c>
      <c r="E39" s="2">
        <f>'[1]Aztr'!AK$280</f>
        <v>-0.19028810574402577</v>
      </c>
      <c r="F39" s="1"/>
      <c r="G39" s="39">
        <f>ROUND('[1]Aztr'!L$280/1000,1)</f>
        <v>334.4</v>
      </c>
      <c r="H39" s="2">
        <f>'[1]Aztr'!AL$280</f>
        <v>-0.20206157767129307</v>
      </c>
      <c r="I39" s="2"/>
      <c r="J39" s="39">
        <f>ROUND('[1]Aztr'!Q$280/1000,1)</f>
        <v>0</v>
      </c>
      <c r="K39" s="2">
        <v>0</v>
      </c>
      <c r="L39" s="1"/>
      <c r="M39" s="39">
        <f>D39+G39</f>
        <v>3987.2000000000003</v>
      </c>
      <c r="N39" s="2">
        <f>'[1]Aztr'!AM$280</f>
        <v>-0.1912887975267228</v>
      </c>
      <c r="O39" s="1"/>
      <c r="P39" s="36">
        <f>ROUND('[1]Aztr'!C$280/1000,1)</f>
        <v>53.7</v>
      </c>
      <c r="Q39" s="2">
        <f>'[1]Aztr'!AN$280</f>
        <v>-0.2271404701544134</v>
      </c>
      <c r="R39" s="1"/>
      <c r="S39" s="36">
        <f>ROUND('[1]Aztr'!AC$280/1000,1)</f>
        <v>23.7</v>
      </c>
      <c r="T39" s="2">
        <f>'[1]Aztr'!AO$280</f>
        <v>-0.23439370894145817</v>
      </c>
      <c r="U39" s="1"/>
      <c r="V39" s="40">
        <f>M39/S39</f>
        <v>168.23628691983123</v>
      </c>
      <c r="W39" s="2">
        <f>'[1]Aztr'!AP$280</f>
        <v>0.05630166825711114</v>
      </c>
      <c r="X39" s="1"/>
      <c r="Y39" s="2">
        <f>'[1]Aztr'!AF$280</f>
        <v>0.10693627365508332</v>
      </c>
      <c r="Z39" s="2">
        <f>'[1]Aztr'!AQ$280</f>
        <v>0.02515279075708121</v>
      </c>
      <c r="AA39" s="1"/>
      <c r="AB39" s="2">
        <f>'[1]Aztr'!AG$280</f>
        <v>0.24964834528162988</v>
      </c>
      <c r="AC39" s="2">
        <f>'[1]Aztr'!AR$280</f>
        <v>-0.07033741473091382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2.75">
      <c r="A40" s="1"/>
      <c r="B40" s="1" t="s">
        <v>20</v>
      </c>
      <c r="C40" s="1"/>
      <c r="D40" s="39">
        <f>ROUND('[1]StJo'!AA$280/1000,1)</f>
        <v>3881.6</v>
      </c>
      <c r="E40" s="2">
        <f>'[1]StJo'!AK$280</f>
        <v>-0.06641102161239432</v>
      </c>
      <c r="F40" s="1"/>
      <c r="G40" s="39">
        <f>ROUND('[1]StJo'!L$280/1000,1)</f>
        <v>164.3</v>
      </c>
      <c r="H40" s="2">
        <f>'[1]StJo'!AL$280</f>
        <v>-0.23472206693500297</v>
      </c>
      <c r="I40" s="2"/>
      <c r="J40" s="39">
        <f>ROUND('[1]StJo'!Q$280/1000,1)</f>
        <v>0</v>
      </c>
      <c r="K40" s="2">
        <v>0</v>
      </c>
      <c r="L40" s="1"/>
      <c r="M40" s="39">
        <f>D40+G40</f>
        <v>4045.9</v>
      </c>
      <c r="N40" s="2">
        <f>'[1]StJo'!AM$280</f>
        <v>-0.0746739691634386</v>
      </c>
      <c r="O40" s="1"/>
      <c r="P40" s="36">
        <f>ROUND('[1]StJo'!C$280/1000,1)</f>
        <v>65.6</v>
      </c>
      <c r="Q40" s="2">
        <f>'[1]StJo'!AN$280</f>
        <v>-0.13603353059798873</v>
      </c>
      <c r="R40" s="1"/>
      <c r="S40" s="36">
        <f>ROUND('[1]StJo'!AC$280/1000,1)</f>
        <v>36.8</v>
      </c>
      <c r="T40" s="2">
        <f>'[1]StJo'!AO$280</f>
        <v>-0.13461221994969086</v>
      </c>
      <c r="U40" s="1"/>
      <c r="V40" s="40">
        <f>M40/S40</f>
        <v>109.9429347826087</v>
      </c>
      <c r="W40" s="2">
        <f>'[1]StJo'!AP$280</f>
        <v>0.0692617253998753</v>
      </c>
      <c r="X40" s="1"/>
      <c r="Y40" s="2">
        <f>'[1]StJo'!AF$280</f>
        <v>0.11369716629805367</v>
      </c>
      <c r="Z40" s="2">
        <f>'[1]StJo'!AQ$280</f>
        <v>0.02160206354066596</v>
      </c>
      <c r="AA40" s="1"/>
      <c r="AB40" s="2">
        <f>'[1]StJo'!AG$280</f>
        <v>0.24520842600526027</v>
      </c>
      <c r="AC40" s="2">
        <f>'[1]StJo'!AR$280</f>
        <v>-0.19859238922883882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2.75">
      <c r="A41" s="1"/>
      <c r="B41" s="1" t="s">
        <v>21</v>
      </c>
      <c r="C41" s="1"/>
      <c r="D41" s="39">
        <f>ROUND('[1]MarkTwain'!AA$280/1000,1)</f>
        <v>3043.1</v>
      </c>
      <c r="E41" s="2">
        <f>'[1]MarkTwain'!AK$280</f>
        <v>-0.03843863654118784</v>
      </c>
      <c r="F41" s="1"/>
      <c r="G41" s="39">
        <f>ROUND('[1]MarkTwain'!L$280/1000,1)</f>
        <v>43.3</v>
      </c>
      <c r="H41" s="2">
        <f>'[1]MarkTwain'!AL$280</f>
        <v>-0.713351148976703</v>
      </c>
      <c r="I41" s="2"/>
      <c r="J41" s="39">
        <f>ROUND('[1]MarkTwain'!Q$280/1000,1)</f>
        <v>0</v>
      </c>
      <c r="K41" s="2">
        <v>0</v>
      </c>
      <c r="L41" s="1"/>
      <c r="M41" s="39">
        <f>D41+G41</f>
        <v>3086.4</v>
      </c>
      <c r="N41" s="2">
        <f>'[1]MarkTwain'!AM$280</f>
        <v>-0.06920873030770736</v>
      </c>
      <c r="O41" s="1"/>
      <c r="P41" s="36">
        <f>ROUND('[1]MarkTwain'!C$280/1000,1)</f>
        <v>42.9</v>
      </c>
      <c r="Q41" s="2">
        <f>'[1]MarkTwain'!AN$280</f>
        <v>-0.1966918307326302</v>
      </c>
      <c r="R41" s="1"/>
      <c r="S41" s="36">
        <f>ROUND('[1]MarkTwain'!AC$280/1000,1)</f>
        <v>20.7</v>
      </c>
      <c r="T41" s="2">
        <f>'[1]MarkTwain'!AO$280</f>
        <v>-0.19195433754251534</v>
      </c>
      <c r="U41" s="1"/>
      <c r="V41" s="40">
        <f>M41/S41</f>
        <v>149.10144927536234</v>
      </c>
      <c r="W41" s="2">
        <f>'[1]MarkTwain'!AP$280</f>
        <v>0.15190429568238195</v>
      </c>
      <c r="X41" s="1"/>
      <c r="Y41" s="2">
        <f>'[1]MarkTwain'!AF$280</f>
        <v>0.11491870248293025</v>
      </c>
      <c r="Z41" s="2">
        <f>'[1]MarkTwain'!AQ$280</f>
        <v>0.20914154247720917</v>
      </c>
      <c r="AA41" s="1"/>
      <c r="AB41" s="2">
        <f>'[1]MarkTwain'!AG$280</f>
        <v>0.4269626389217309</v>
      </c>
      <c r="AC41" s="2">
        <f>'[1]MarkTwain'!AR$280</f>
        <v>0.3374009173659669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2.75">
      <c r="A42" s="1"/>
      <c r="B42" s="1" t="s">
        <v>27</v>
      </c>
      <c r="C42" s="1"/>
      <c r="D42" s="39">
        <f>ROUND('[1]IOCBV'!AA$280/1000,1)</f>
        <v>6555.8</v>
      </c>
      <c r="E42" s="2">
        <f>'[1]IOCBV'!AK$280</f>
        <v>-0.15018443591608477</v>
      </c>
      <c r="F42" s="1"/>
      <c r="G42" s="39">
        <f>ROUND('[1]IOCBV'!L$280/1000,1)</f>
        <v>630.7</v>
      </c>
      <c r="H42" s="2">
        <f>'[1]IOCBV'!AL$280</f>
        <v>-0.264191202376147</v>
      </c>
      <c r="I42" s="2"/>
      <c r="J42" s="39">
        <f>ROUND('[1]IOCBV'!Q$280/1000,1)</f>
        <v>0</v>
      </c>
      <c r="K42" s="2">
        <v>0</v>
      </c>
      <c r="L42" s="1"/>
      <c r="M42" s="39">
        <f>D42+G42</f>
        <v>7186.5</v>
      </c>
      <c r="N42" s="2">
        <f>'[1]IOCBV'!AM$280</f>
        <v>-0.16158549092316066</v>
      </c>
      <c r="O42" s="1"/>
      <c r="P42" s="36">
        <f>ROUND('[1]IOCBV'!C$280/1000,1)</f>
        <v>101.9</v>
      </c>
      <c r="Q42" s="2">
        <f>'[1]IOCBV'!AN$280</f>
        <v>-0.16313879400945874</v>
      </c>
      <c r="R42" s="1"/>
      <c r="S42" s="36">
        <f>ROUND('[1]IOCBV'!AC$280/1000,1)</f>
        <v>52.9</v>
      </c>
      <c r="T42" s="2">
        <f>'[1]IOCBV'!AO$280</f>
        <v>-0.15146070299841174</v>
      </c>
      <c r="U42" s="1"/>
      <c r="V42" s="40">
        <f>M42/S42</f>
        <v>135.85066162570888</v>
      </c>
      <c r="W42" s="2">
        <f>'[1]IOCBV'!AP$280</f>
        <v>-0.011932020073231797</v>
      </c>
      <c r="X42" s="1"/>
      <c r="Y42" s="2">
        <f>'[1]IOCBV'!AF$280</f>
        <v>0.09947791374723025</v>
      </c>
      <c r="Z42" s="2">
        <f>'[1]IOCBV'!AQ$280</f>
        <v>-0.02726545371381417</v>
      </c>
      <c r="AA42" s="1"/>
      <c r="AB42" s="2">
        <f>'[1]IOCBV'!AG$280</f>
        <v>0.25917610168077687</v>
      </c>
      <c r="AC42" s="2">
        <f>'[1]IOCBV'!AR$280</f>
        <v>-0.15901302878631163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2.75">
      <c r="A43" s="1"/>
      <c r="B43" s="1" t="s">
        <v>33</v>
      </c>
      <c r="C43" s="1"/>
      <c r="D43" s="39">
        <f>ROUND('[1]Cape'!AA$280/1000,1)</f>
        <v>5298.3</v>
      </c>
      <c r="E43" s="2">
        <f>'[1]Cape'!AK$280</f>
        <v>-0.1630620533735</v>
      </c>
      <c r="F43" s="1"/>
      <c r="G43" s="39">
        <f>ROUND('[1]Cape'!L$280/1000,1)</f>
        <v>710.9</v>
      </c>
      <c r="H43" s="2">
        <f>'[1]Cape'!AL$280</f>
        <v>0.02235896300088891</v>
      </c>
      <c r="I43" s="2"/>
      <c r="J43" s="39">
        <f>ROUND('[1]Cape'!Q$280/1000,1)</f>
        <v>0</v>
      </c>
      <c r="K43" s="2">
        <v>0</v>
      </c>
      <c r="L43" s="1"/>
      <c r="M43" s="39">
        <f>D43+G43</f>
        <v>6009.2</v>
      </c>
      <c r="N43" s="2">
        <f>'[1]Cape'!AM$280</f>
        <v>-0.14471186004222358</v>
      </c>
      <c r="O43" s="1"/>
      <c r="P43" s="36">
        <f>ROUND('[1]Cape'!C$280/1000,1)</f>
        <v>92.9</v>
      </c>
      <c r="Q43" s="2">
        <f>'[1]Cape'!AN$280</f>
        <v>-0.12969801488368604</v>
      </c>
      <c r="R43" s="1"/>
      <c r="S43" s="36">
        <f>ROUND('[1]Cape'!AC$280/1000,1)</f>
        <v>46</v>
      </c>
      <c r="T43" s="2">
        <f>'[1]Cape'!AO$280</f>
        <v>-0.13265517566167462</v>
      </c>
      <c r="U43" s="1"/>
      <c r="V43" s="40">
        <f>M43/S43</f>
        <v>130.63478260869564</v>
      </c>
      <c r="W43" s="2">
        <f>'[1]Cape'!AP$280</f>
        <v>-0.013900681761428113</v>
      </c>
      <c r="X43" s="1"/>
      <c r="Y43" s="2">
        <f>'[1]Cape'!AF$280</f>
        <v>0.10310867281818772</v>
      </c>
      <c r="Z43" s="2">
        <f>'[1]Cape'!AQ$280</f>
        <v>-0.01524538754825433</v>
      </c>
      <c r="AA43" s="1"/>
      <c r="AB43" s="2">
        <f>'[1]Cape'!AG$280</f>
        <v>0.23100136483280798</v>
      </c>
      <c r="AC43" s="2">
        <f>'[1]Cape'!AR$280</f>
        <v>0.027163282685013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2.75">
      <c r="A44" s="1"/>
      <c r="B44" s="1"/>
      <c r="C44" s="1"/>
      <c r="E44" s="2"/>
      <c r="F44" s="1"/>
      <c r="I44" s="1"/>
      <c r="L44" s="1"/>
      <c r="O44" s="1"/>
      <c r="R44" s="1"/>
      <c r="U44" s="1"/>
      <c r="X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2.75">
      <c r="A45" s="1"/>
      <c r="B45" s="1"/>
      <c r="C45" s="1"/>
      <c r="E45" s="2"/>
      <c r="F45" s="1"/>
      <c r="I45" s="1"/>
      <c r="L45" s="1"/>
      <c r="O45" s="1"/>
      <c r="R45" s="1"/>
      <c r="U45" s="1"/>
      <c r="X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2.75">
      <c r="A46" s="1"/>
      <c r="B46" s="1"/>
      <c r="C46" s="1"/>
      <c r="E46" s="2"/>
      <c r="F46" s="1"/>
      <c r="I46" s="1"/>
      <c r="L46" s="1"/>
      <c r="O46" s="1"/>
      <c r="R46" s="1"/>
      <c r="U46" s="1"/>
      <c r="X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5">
      <c r="A47" s="1"/>
      <c r="B47" s="13" t="s">
        <v>22</v>
      </c>
      <c r="C47" s="13"/>
      <c r="D47" s="41">
        <v>140384.5</v>
      </c>
      <c r="E47" s="38">
        <v>-0.07343773785054475</v>
      </c>
      <c r="F47" s="6"/>
      <c r="G47" s="41">
        <v>22804.7</v>
      </c>
      <c r="H47" s="38">
        <v>0.05056459214897946</v>
      </c>
      <c r="I47" s="38"/>
      <c r="J47" s="41">
        <v>349.7</v>
      </c>
      <c r="K47" s="38">
        <v>3.9962075591909825</v>
      </c>
      <c r="L47" s="6"/>
      <c r="M47" s="41">
        <v>163538.90000000002</v>
      </c>
      <c r="N47" s="38">
        <v>-0.056260760504785345</v>
      </c>
      <c r="O47" s="6"/>
      <c r="P47" s="42">
        <v>2468.5</v>
      </c>
      <c r="Q47" s="38">
        <v>-0.09674867344134619</v>
      </c>
      <c r="R47" s="6"/>
      <c r="S47" s="42">
        <v>1258.3000000000002</v>
      </c>
      <c r="T47" s="38">
        <v>-0.08484203698263149</v>
      </c>
      <c r="U47" s="6"/>
      <c r="V47" s="43">
        <v>129.96813160613527</v>
      </c>
      <c r="W47" s="38">
        <v>0.03123097610778669</v>
      </c>
      <c r="X47" s="6"/>
      <c r="Y47" s="38">
        <v>0.0973510305633618</v>
      </c>
      <c r="Z47" s="38">
        <v>-0.0032138298830928225</v>
      </c>
      <c r="AA47" s="6"/>
      <c r="AB47" s="38">
        <v>0.2106598967511052</v>
      </c>
      <c r="AC47" s="38">
        <v>-0.00017261332967632992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2.75">
      <c r="A48" s="1"/>
      <c r="B48" s="1"/>
      <c r="C48" s="1"/>
      <c r="E48" s="2"/>
      <c r="F48" s="1"/>
      <c r="I48" s="1"/>
      <c r="L48" s="1"/>
      <c r="O48" s="1"/>
      <c r="R48" s="1"/>
      <c r="U48" s="1"/>
      <c r="X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5">
      <c r="A49" s="1"/>
      <c r="B49" s="13" t="s">
        <v>23</v>
      </c>
      <c r="C49" s="1"/>
      <c r="E49" s="2"/>
      <c r="F49" s="1"/>
      <c r="I49" s="1"/>
      <c r="L49" s="1"/>
      <c r="O49" s="1"/>
      <c r="R49" s="1"/>
      <c r="U49" s="1"/>
      <c r="X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5">
      <c r="A50" s="1"/>
      <c r="B50" s="6"/>
      <c r="C50" s="1"/>
      <c r="E50" s="2"/>
      <c r="F50" s="1"/>
      <c r="I50" s="1"/>
      <c r="L50" s="1"/>
      <c r="O50" s="1"/>
      <c r="R50" s="1"/>
      <c r="U50" s="1"/>
      <c r="X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2.75">
      <c r="A51" s="1"/>
      <c r="B51" s="1"/>
      <c r="C51" s="1"/>
      <c r="E51" s="2"/>
      <c r="F51" s="1"/>
      <c r="I51" s="1"/>
      <c r="L51" s="1"/>
      <c r="O51" s="1"/>
      <c r="R51" s="1"/>
      <c r="U51" s="1"/>
      <c r="X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2.75">
      <c r="A52" s="1"/>
      <c r="B52" s="1"/>
      <c r="C52" s="1"/>
      <c r="E52" s="2"/>
      <c r="F52" s="1"/>
      <c r="I52" s="1"/>
      <c r="L52" s="1"/>
      <c r="O52" s="1"/>
      <c r="R52" s="1"/>
      <c r="U52" s="1"/>
      <c r="X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2.75">
      <c r="A53" s="1"/>
      <c r="B53" s="1"/>
      <c r="C53" s="1"/>
      <c r="E53" s="2"/>
      <c r="F53" s="1"/>
      <c r="I53" s="1"/>
      <c r="L53" s="1"/>
      <c r="O53" s="1"/>
      <c r="R53" s="1"/>
      <c r="U53" s="1"/>
      <c r="X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2.75">
      <c r="A54" s="1"/>
      <c r="B54" s="1"/>
      <c r="C54" s="1"/>
      <c r="E54" s="2"/>
      <c r="F54" s="1"/>
      <c r="I54" s="1"/>
      <c r="L54" s="1"/>
      <c r="O54" s="1"/>
      <c r="R54" s="1"/>
      <c r="U54" s="1"/>
      <c r="X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2.75">
      <c r="A55" s="1"/>
      <c r="B55" s="1"/>
      <c r="C55" s="1"/>
      <c r="E55" s="2"/>
      <c r="F55" s="1"/>
      <c r="I55" s="1"/>
      <c r="L55" s="1"/>
      <c r="O55" s="1"/>
      <c r="R55" s="1"/>
      <c r="U55" s="1"/>
      <c r="X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Jennifer Bruns</cp:lastModifiedBy>
  <cp:lastPrinted>2022-06-09T17:48:56Z</cp:lastPrinted>
  <dcterms:created xsi:type="dcterms:W3CDTF">2001-11-06T09:34:40Z</dcterms:created>
  <dcterms:modified xsi:type="dcterms:W3CDTF">2022-06-09T18:39:48Z</dcterms:modified>
  <cp:category/>
  <cp:version/>
  <cp:contentType/>
  <cp:contentStatus/>
</cp:coreProperties>
</file>