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"/>
    </mc:Choice>
  </mc:AlternateContent>
  <bookViews>
    <workbookView xWindow="-210" yWindow="135" windowWidth="7845" windowHeight="4080" tabRatio="684"/>
  </bookViews>
  <sheets>
    <sheet name="ARG" sheetId="1" r:id="rId1"/>
    <sheet name="CARUTHERSVILLE" sheetId="2" r:id="rId2"/>
    <sheet name="HOLLYWOOD" sheetId="3" r:id="rId3"/>
    <sheet name="HARKC" sheetId="4" r:id="rId4"/>
    <sheet name="CASINOKC" sheetId="5" r:id="rId5"/>
    <sheet name="AMERKC" sheetId="6" r:id="rId6"/>
    <sheet name="LAGRANGE" sheetId="7" r:id="rId7"/>
    <sheet name="AMERSC" sheetId="8" r:id="rId8"/>
    <sheet name="RIVERCITY" sheetId="9" r:id="rId9"/>
    <sheet name="LUMIERE" sheetId="10" r:id="rId10"/>
    <sheet name="ISLEBV" sheetId="11" r:id="rId11"/>
    <sheet name="STJO" sheetId="12" r:id="rId12"/>
    <sheet name="CAPE" sheetId="14" r:id="rId13"/>
    <sheet name="STATE TOTALS" sheetId="13" r:id="rId14"/>
  </sheets>
  <definedNames>
    <definedName name="_xlnm.Print_Area" localSheetId="13">'STATE TOTALS'!$A$1:$C$23</definedName>
  </definedNames>
  <calcPr calcId="162913" calcMode="autoNoTable" iterate="1" iterateCount="1" iterateDelta="0"/>
</workbook>
</file>

<file path=xl/calcChain.xml><?xml version="1.0" encoding="utf-8"?>
<calcChain xmlns="http://schemas.openxmlformats.org/spreadsheetml/2006/main">
  <c r="B13" i="13" l="1"/>
  <c r="B12" i="13"/>
  <c r="B11" i="13"/>
  <c r="B9" i="13"/>
  <c r="F61" i="14"/>
  <c r="F63" i="14"/>
  <c r="E61" i="14"/>
  <c r="D61" i="14"/>
  <c r="G55" i="14"/>
  <c r="G54" i="14"/>
  <c r="G52" i="14"/>
  <c r="G51" i="14"/>
  <c r="G50" i="14"/>
  <c r="G48" i="14"/>
  <c r="G47" i="14"/>
  <c r="G46" i="14"/>
  <c r="G44" i="14"/>
  <c r="F39" i="14"/>
  <c r="G39" i="14"/>
  <c r="E39" i="14"/>
  <c r="D39" i="14"/>
  <c r="G34" i="14"/>
  <c r="G30" i="14"/>
  <c r="G29" i="14"/>
  <c r="G24" i="14"/>
  <c r="G19" i="14"/>
  <c r="G15" i="14"/>
  <c r="G10" i="14"/>
  <c r="F62" i="12"/>
  <c r="G60" i="12"/>
  <c r="F60" i="12"/>
  <c r="E60" i="12"/>
  <c r="D60" i="12"/>
  <c r="G53" i="12"/>
  <c r="G50" i="12"/>
  <c r="G48" i="12"/>
  <c r="G46" i="12"/>
  <c r="G44" i="12"/>
  <c r="F39" i="12"/>
  <c r="G39" i="12"/>
  <c r="E39" i="12"/>
  <c r="D39" i="12"/>
  <c r="G33" i="12"/>
  <c r="G31" i="12"/>
  <c r="G18" i="12"/>
  <c r="G17" i="12"/>
  <c r="F60" i="7"/>
  <c r="E60" i="7"/>
  <c r="B17" i="13"/>
  <c r="D60" i="7"/>
  <c r="B16" i="13"/>
  <c r="G53" i="7"/>
  <c r="G50" i="7"/>
  <c r="G48" i="7"/>
  <c r="G47" i="7"/>
  <c r="G46" i="7"/>
  <c r="G44" i="7"/>
  <c r="G39" i="7"/>
  <c r="F39" i="7"/>
  <c r="B8" i="13"/>
  <c r="E39" i="7"/>
  <c r="B7" i="13"/>
  <c r="D39" i="7"/>
  <c r="B6" i="13"/>
  <c r="G31" i="7"/>
  <c r="G18" i="7"/>
  <c r="G15" i="7"/>
  <c r="G14" i="7"/>
  <c r="G9" i="7"/>
  <c r="F73" i="10"/>
  <c r="F75" i="10"/>
  <c r="E73" i="10"/>
  <c r="D73" i="10"/>
  <c r="G66" i="10"/>
  <c r="G64" i="10"/>
  <c r="G62" i="10"/>
  <c r="G61" i="10"/>
  <c r="G60" i="10"/>
  <c r="G59" i="10"/>
  <c r="G58" i="10"/>
  <c r="G57" i="10"/>
  <c r="G56" i="10"/>
  <c r="F51" i="10"/>
  <c r="G51" i="10"/>
  <c r="E51" i="10"/>
  <c r="D51" i="10"/>
  <c r="G45" i="10"/>
  <c r="G44" i="10"/>
  <c r="F39" i="10"/>
  <c r="G39" i="10"/>
  <c r="E39" i="10"/>
  <c r="D39" i="10"/>
  <c r="G34" i="10"/>
  <c r="G33" i="10"/>
  <c r="G32" i="10"/>
  <c r="G29" i="10"/>
  <c r="G25" i="10"/>
  <c r="G21" i="10"/>
  <c r="G20" i="10"/>
  <c r="G19" i="10"/>
  <c r="G17" i="10"/>
  <c r="G15" i="10"/>
  <c r="G12" i="10"/>
  <c r="G10" i="10"/>
  <c r="F61" i="9"/>
  <c r="E61" i="9"/>
  <c r="D61" i="9"/>
  <c r="G54" i="9"/>
  <c r="G52" i="9"/>
  <c r="G51" i="9"/>
  <c r="G50" i="9"/>
  <c r="G48" i="9"/>
  <c r="G47" i="9"/>
  <c r="G46" i="9"/>
  <c r="G45" i="9"/>
  <c r="G44" i="9"/>
  <c r="F39" i="9"/>
  <c r="E39" i="9"/>
  <c r="D39" i="9"/>
  <c r="G34" i="9"/>
  <c r="G32" i="9"/>
  <c r="G29" i="9"/>
  <c r="G25" i="9"/>
  <c r="G24" i="9"/>
  <c r="G23" i="9"/>
  <c r="G19" i="9"/>
  <c r="G18" i="9"/>
  <c r="G17" i="9"/>
  <c r="G16" i="9"/>
  <c r="G14" i="9"/>
  <c r="G13" i="9"/>
  <c r="F63" i="11"/>
  <c r="G61" i="11"/>
  <c r="F61" i="11"/>
  <c r="E61" i="11"/>
  <c r="D61" i="11"/>
  <c r="G54" i="11"/>
  <c r="G52" i="11"/>
  <c r="G50" i="11"/>
  <c r="G49" i="11"/>
  <c r="G48" i="11"/>
  <c r="G47" i="11"/>
  <c r="G46" i="11"/>
  <c r="G44" i="11"/>
  <c r="G39" i="11"/>
  <c r="F39" i="11"/>
  <c r="E39" i="11"/>
  <c r="D39" i="11"/>
  <c r="G34" i="11"/>
  <c r="G30" i="11"/>
  <c r="G18" i="11"/>
  <c r="G15" i="11"/>
  <c r="G13" i="11"/>
  <c r="G10" i="11"/>
  <c r="F61" i="8"/>
  <c r="F63" i="8"/>
  <c r="E61" i="8"/>
  <c r="D61" i="8"/>
  <c r="G54" i="8"/>
  <c r="G53" i="8"/>
  <c r="G52" i="8"/>
  <c r="G51" i="8"/>
  <c r="G50" i="8"/>
  <c r="G48" i="8"/>
  <c r="G47" i="8"/>
  <c r="G46" i="8"/>
  <c r="G45" i="8"/>
  <c r="G44" i="8"/>
  <c r="G39" i="8"/>
  <c r="F39" i="8"/>
  <c r="E39" i="8"/>
  <c r="D39" i="8"/>
  <c r="G34" i="8"/>
  <c r="G33" i="8"/>
  <c r="G31" i="8"/>
  <c r="G28" i="8"/>
  <c r="G26" i="8"/>
  <c r="G25" i="8"/>
  <c r="G22" i="8"/>
  <c r="G21" i="8"/>
  <c r="G19" i="8"/>
  <c r="G18" i="8"/>
  <c r="G16" i="8"/>
  <c r="G14" i="8"/>
  <c r="G13" i="8"/>
  <c r="G12" i="8"/>
  <c r="G11" i="8"/>
  <c r="G10" i="8"/>
  <c r="G62" i="6"/>
  <c r="F62" i="6"/>
  <c r="E62" i="6"/>
  <c r="D62" i="6"/>
  <c r="G55" i="6"/>
  <c r="G54" i="6"/>
  <c r="G53" i="6"/>
  <c r="G52" i="6"/>
  <c r="G51" i="6"/>
  <c r="G50" i="6"/>
  <c r="G48" i="6"/>
  <c r="G47" i="6"/>
  <c r="G46" i="6"/>
  <c r="G45" i="6"/>
  <c r="G44" i="6"/>
  <c r="F39" i="6"/>
  <c r="F64" i="6"/>
  <c r="E39" i="6"/>
  <c r="D39" i="6"/>
  <c r="G34" i="6"/>
  <c r="G33" i="6"/>
  <c r="G32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1" i="6"/>
  <c r="F62" i="5"/>
  <c r="F64" i="5"/>
  <c r="E62" i="5"/>
  <c r="D62" i="5"/>
  <c r="G56" i="5"/>
  <c r="G55" i="5"/>
  <c r="G54" i="5"/>
  <c r="G50" i="5"/>
  <c r="G48" i="5"/>
  <c r="G46" i="5"/>
  <c r="G39" i="5"/>
  <c r="F39" i="5"/>
  <c r="E39" i="5"/>
  <c r="D39" i="5"/>
  <c r="G23" i="5"/>
  <c r="G18" i="5"/>
  <c r="G13" i="5"/>
  <c r="G12" i="5"/>
  <c r="G10" i="5"/>
  <c r="F62" i="4"/>
  <c r="F64" i="4"/>
  <c r="E62" i="4"/>
  <c r="D62" i="4"/>
  <c r="G55" i="4"/>
  <c r="G54" i="4"/>
  <c r="G53" i="4"/>
  <c r="G52" i="4"/>
  <c r="G51" i="4"/>
  <c r="G50" i="4"/>
  <c r="G49" i="4"/>
  <c r="G48" i="4"/>
  <c r="G47" i="4"/>
  <c r="G46" i="4"/>
  <c r="G45" i="4"/>
  <c r="F40" i="4"/>
  <c r="G40" i="4"/>
  <c r="E40" i="4"/>
  <c r="D40" i="4"/>
  <c r="G35" i="4"/>
  <c r="G33" i="4"/>
  <c r="G31" i="4"/>
  <c r="G29" i="4"/>
  <c r="G28" i="4"/>
  <c r="G27" i="4"/>
  <c r="G25" i="4"/>
  <c r="G24" i="4"/>
  <c r="G23" i="4"/>
  <c r="G22" i="4"/>
  <c r="G19" i="4"/>
  <c r="G18" i="4"/>
  <c r="G17" i="4"/>
  <c r="G14" i="4"/>
  <c r="G12" i="4"/>
  <c r="G11" i="4"/>
  <c r="G10" i="4"/>
  <c r="G62" i="3"/>
  <c r="F62" i="3"/>
  <c r="E62" i="3"/>
  <c r="D62" i="3"/>
  <c r="G55" i="3"/>
  <c r="G54" i="3"/>
  <c r="G53" i="3"/>
  <c r="G51" i="3"/>
  <c r="G50" i="3"/>
  <c r="G49" i="3"/>
  <c r="G48" i="3"/>
  <c r="G47" i="3"/>
  <c r="G46" i="3"/>
  <c r="G45" i="3"/>
  <c r="F40" i="3"/>
  <c r="F64" i="3"/>
  <c r="E40" i="3"/>
  <c r="D40" i="3"/>
  <c r="G33" i="3"/>
  <c r="G30" i="3"/>
  <c r="G29" i="3"/>
  <c r="G27" i="3"/>
  <c r="G25" i="3"/>
  <c r="G24" i="3"/>
  <c r="G23" i="3"/>
  <c r="G22" i="3"/>
  <c r="G18" i="3"/>
  <c r="G17" i="3"/>
  <c r="G13" i="3"/>
  <c r="G12" i="3"/>
  <c r="G11" i="3"/>
  <c r="G9" i="3"/>
  <c r="F60" i="2"/>
  <c r="F62" i="2"/>
  <c r="E60" i="2"/>
  <c r="D60" i="2"/>
  <c r="G53" i="2"/>
  <c r="G50" i="2"/>
  <c r="G48" i="2"/>
  <c r="G47" i="2"/>
  <c r="G46" i="2"/>
  <c r="G44" i="2"/>
  <c r="G39" i="2"/>
  <c r="F39" i="2"/>
  <c r="E39" i="2"/>
  <c r="D39" i="2"/>
  <c r="G34" i="2"/>
  <c r="G32" i="2"/>
  <c r="G30" i="2"/>
  <c r="G29" i="2"/>
  <c r="G18" i="2"/>
  <c r="F60" i="1"/>
  <c r="F62" i="1"/>
  <c r="E60" i="1"/>
  <c r="D60" i="1"/>
  <c r="G53" i="1"/>
  <c r="G52" i="1"/>
  <c r="G50" i="1"/>
  <c r="G49" i="1"/>
  <c r="G48" i="1"/>
  <c r="G47" i="1"/>
  <c r="G46" i="1"/>
  <c r="G45" i="1"/>
  <c r="G44" i="1"/>
  <c r="F39" i="1"/>
  <c r="G39" i="1"/>
  <c r="E39" i="1"/>
  <c r="D39" i="1"/>
  <c r="G33" i="1"/>
  <c r="G31" i="1"/>
  <c r="G29" i="1"/>
  <c r="G25" i="1"/>
  <c r="G24" i="1"/>
  <c r="G23" i="1"/>
  <c r="G22" i="1"/>
  <c r="G20" i="1"/>
  <c r="G18" i="1"/>
  <c r="G16" i="1"/>
  <c r="G15" i="1"/>
  <c r="G13" i="1"/>
  <c r="G11" i="1"/>
  <c r="A3" i="14"/>
  <c r="A4" i="13"/>
  <c r="A3" i="12"/>
  <c r="A3" i="11"/>
  <c r="A3" i="10"/>
  <c r="A3" i="9"/>
  <c r="A3" i="8"/>
  <c r="A3" i="7"/>
  <c r="A3" i="6"/>
  <c r="A3" i="5"/>
  <c r="A3" i="4"/>
  <c r="A3" i="3"/>
  <c r="A3" i="2"/>
  <c r="F62" i="7"/>
  <c r="B18" i="13"/>
  <c r="B19" i="13"/>
  <c r="B21" i="13"/>
  <c r="B14" i="13"/>
  <c r="G61" i="14"/>
  <c r="G60" i="7"/>
  <c r="G73" i="10"/>
  <c r="G39" i="9"/>
  <c r="F63" i="9"/>
  <c r="G61" i="9"/>
  <c r="G61" i="8"/>
  <c r="G39" i="6"/>
  <c r="G62" i="5"/>
  <c r="G62" i="4"/>
  <c r="G40" i="3"/>
  <c r="G60" i="2"/>
  <c r="G60" i="1"/>
</calcChain>
</file>

<file path=xl/sharedStrings.xml><?xml version="1.0" encoding="utf-8"?>
<sst xmlns="http://schemas.openxmlformats.org/spreadsheetml/2006/main" count="945" uniqueCount="159">
  <si>
    <t>MISSOURI GAMING COMMISSION</t>
  </si>
  <si>
    <t>DETAIL GAMING STATS - PUBLIC REPORT</t>
  </si>
  <si>
    <t>BOAT:    ARGOSY RIVERSIDE</t>
  </si>
  <si>
    <t>TABLE GAMES:</t>
  </si>
  <si>
    <t>TABLE</t>
  </si>
  <si>
    <t>ACTUAL</t>
  </si>
  <si>
    <t>UNITS</t>
  </si>
  <si>
    <t>DROP</t>
  </si>
  <si>
    <t>AGR</t>
  </si>
  <si>
    <t>HOLD %</t>
  </si>
  <si>
    <t xml:space="preserve">   Blackjack</t>
  </si>
  <si>
    <t xml:space="preserve">   Double Deck Blackjack</t>
  </si>
  <si>
    <t xml:space="preserve">   Face Up Blackjack</t>
  </si>
  <si>
    <t xml:space="preserve">   Caribbean Stud</t>
  </si>
  <si>
    <t xml:space="preserve">   Craps</t>
  </si>
  <si>
    <t xml:space="preserve">   Craps No More</t>
  </si>
  <si>
    <t xml:space="preserve">   No Craps, Craps</t>
  </si>
  <si>
    <t xml:space="preserve">   Let It Ride</t>
  </si>
  <si>
    <t xml:space="preserve">   Mini Bacarrat</t>
  </si>
  <si>
    <t xml:space="preserve">   Pai Gow Poker</t>
  </si>
  <si>
    <t xml:space="preserve">   Roulette</t>
  </si>
  <si>
    <t xml:space="preserve">   Poker w/o bad beat</t>
  </si>
  <si>
    <t xml:space="preserve">   Bad Beat Poker - house funded</t>
  </si>
  <si>
    <t xml:space="preserve">   Bad Beat Poker - player funded</t>
  </si>
  <si>
    <t xml:space="preserve">   Three Card Poker/Stud</t>
  </si>
  <si>
    <t xml:space="preserve">   Mississippi Stud</t>
  </si>
  <si>
    <t xml:space="preserve">   BJ 21 +3</t>
  </si>
  <si>
    <t xml:space="preserve">   Ultimate Texas Hold'em</t>
  </si>
  <si>
    <t xml:space="preserve">   Table Tournaments</t>
  </si>
  <si>
    <t xml:space="preserve">   Other </t>
  </si>
  <si>
    <t xml:space="preserve">   Rounding</t>
  </si>
  <si>
    <t xml:space="preserve">  TOTAL TABLE GAMES:</t>
  </si>
  <si>
    <t>ELECTRONIC GAMING DEVICES:</t>
  </si>
  <si>
    <t xml:space="preserve">     5 cents</t>
  </si>
  <si>
    <t xml:space="preserve">   10 cents</t>
  </si>
  <si>
    <t xml:space="preserve">   25 cents</t>
  </si>
  <si>
    <t xml:space="preserve">   50 cents</t>
  </si>
  <si>
    <t xml:space="preserve">   $1.00</t>
  </si>
  <si>
    <t xml:space="preserve">   $2.00</t>
  </si>
  <si>
    <t xml:space="preserve">   $5.00</t>
  </si>
  <si>
    <t xml:space="preserve">   $10.00</t>
  </si>
  <si>
    <t xml:space="preserve">   $25.00</t>
  </si>
  <si>
    <t xml:space="preserve">   Slot Tournaments</t>
  </si>
  <si>
    <t xml:space="preserve">   Wide Area Progressive</t>
  </si>
  <si>
    <t xml:space="preserve">   Other</t>
  </si>
  <si>
    <t xml:space="preserve">     TOTAL SLOTS:</t>
  </si>
  <si>
    <t>TOTAL AGR FOR MONTH:</t>
  </si>
  <si>
    <t xml:space="preserve">(1) The above payout percentages for slots represent the actual payout for a one month period only.  </t>
  </si>
  <si>
    <t xml:space="preserve">     The 80% minimum payout per Section 313.805(12) RSMO is not limited to any one month period </t>
  </si>
  <si>
    <t xml:space="preserve">     and is calculated based on standard probability and statistical theory.</t>
  </si>
  <si>
    <t>NOTE:  THE FIGURES IN THIS REPORT ARE SUBJECT TO ADJUSTMENT</t>
  </si>
  <si>
    <t>DETAIL GAMING STATS  - PUBLIC REPORT</t>
  </si>
  <si>
    <t xml:space="preserve">   Single Deck Blackjack</t>
  </si>
  <si>
    <t xml:space="preserve">   Texas Shootout</t>
  </si>
  <si>
    <t xml:space="preserve">   Ultimate Texas Hold'Em</t>
  </si>
  <si>
    <t xml:space="preserve">   Midi Bacarrat</t>
  </si>
  <si>
    <t xml:space="preserve">   EZ Bacarrat</t>
  </si>
  <si>
    <t xml:space="preserve">   Crazy 4 Poker</t>
  </si>
  <si>
    <t xml:space="preserve">   21 Plus 3</t>
  </si>
  <si>
    <t xml:space="preserve">   Four Card Poker</t>
  </si>
  <si>
    <t xml:space="preserve">   $100.00</t>
  </si>
  <si>
    <t xml:space="preserve">     1 cent</t>
  </si>
  <si>
    <t xml:space="preserve">     2 cents</t>
  </si>
  <si>
    <t xml:space="preserve">   Ultimate Texas Hold 'Em</t>
  </si>
  <si>
    <t xml:space="preserve">   Six Card Poker</t>
  </si>
  <si>
    <t xml:space="preserve">   21 plus 3</t>
  </si>
  <si>
    <t xml:space="preserve">   Prime 21</t>
  </si>
  <si>
    <t xml:space="preserve">   EZ Pai Gow</t>
  </si>
  <si>
    <t>BOAT:     MARK TWAIN</t>
  </si>
  <si>
    <t xml:space="preserve">   Face Down Blackjack</t>
  </si>
  <si>
    <t xml:space="preserve">   Big Six</t>
  </si>
  <si>
    <t xml:space="preserve">   Let It Ride Bonus</t>
  </si>
  <si>
    <t>BOAT:     ST. CHARLES</t>
  </si>
  <si>
    <t xml:space="preserve">   Three Card Progressive</t>
  </si>
  <si>
    <t xml:space="preserve">   Blackjack plus 3</t>
  </si>
  <si>
    <t xml:space="preserve">   Dragon Bonus</t>
  </si>
  <si>
    <t xml:space="preserve">   Ten Hand Holdem</t>
  </si>
  <si>
    <t xml:space="preserve">   EZ Pai Gow Poker</t>
  </si>
  <si>
    <t xml:space="preserve">   EZ Baccarat</t>
  </si>
  <si>
    <t>BOAT:     RIVER CITY</t>
  </si>
  <si>
    <t xml:space="preserve">   Bonus Craps</t>
  </si>
  <si>
    <t xml:space="preserve">   Blackjack Switch</t>
  </si>
  <si>
    <t>BOAT:     LUMIERE PLACE</t>
  </si>
  <si>
    <t>BOAT:  ISLE OF CAPRI - BOONVILLE</t>
  </si>
  <si>
    <t>BOAT:      ST. JO FRONTIER</t>
  </si>
  <si>
    <t>STATEWIDE TOTALS</t>
  </si>
  <si>
    <t xml:space="preserve">     TABLE GAMES:</t>
  </si>
  <si>
    <t xml:space="preserve">     TABLE DROP:</t>
  </si>
  <si>
    <t xml:space="preserve">     TABLE AGR:</t>
  </si>
  <si>
    <t xml:space="preserve">     ACTUAL HOLD %:</t>
  </si>
  <si>
    <t xml:space="preserve">     SLOT MACHINES:</t>
  </si>
  <si>
    <t xml:space="preserve">     SLOT HANDLE:</t>
  </si>
  <si>
    <t xml:space="preserve">     SLOT AGR:</t>
  </si>
  <si>
    <t xml:space="preserve">     ACTUAL PAYOUT %:</t>
  </si>
  <si>
    <t xml:space="preserve">     GRAND TOTAL AGR:</t>
  </si>
  <si>
    <t xml:space="preserve">   Lunar Poker</t>
  </si>
  <si>
    <t xml:space="preserve">   Super 7</t>
  </si>
  <si>
    <t xml:space="preserve">   Three Card Poker</t>
  </si>
  <si>
    <t>BOAT:  HOLLYWOOD</t>
  </si>
  <si>
    <t xml:space="preserve">   65 to 5 BJ</t>
  </si>
  <si>
    <t xml:space="preserve">   High Five</t>
  </si>
  <si>
    <t xml:space="preserve">   High Card Flush</t>
  </si>
  <si>
    <t xml:space="preserve">   1 cent</t>
  </si>
  <si>
    <t xml:space="preserve">   2 cents</t>
  </si>
  <si>
    <t xml:space="preserve">   Double Deck 21 Plus 3</t>
  </si>
  <si>
    <t xml:space="preserve">   Top Three</t>
  </si>
  <si>
    <t xml:space="preserve">   Commission Free</t>
  </si>
  <si>
    <t xml:space="preserve">   Blackjack 6 to 5</t>
  </si>
  <si>
    <t xml:space="preserve">   EZ Mini Bacarrat</t>
  </si>
  <si>
    <t xml:space="preserve">   Criss Cross</t>
  </si>
  <si>
    <t xml:space="preserve">   Double Deck Blackjack 21+3</t>
  </si>
  <si>
    <t xml:space="preserve">   Heads Up Hold Em</t>
  </si>
  <si>
    <t xml:space="preserve">   Blackjack Top 3</t>
  </si>
  <si>
    <t xml:space="preserve">   3 Card Poker</t>
  </si>
  <si>
    <t xml:space="preserve">   DJ Wild</t>
  </si>
  <si>
    <t xml:space="preserve">   Texas Ultimate</t>
  </si>
  <si>
    <t xml:space="preserve">   4 Card Frenzy</t>
  </si>
  <si>
    <t xml:space="preserve">   Cajun Stud Poker</t>
  </si>
  <si>
    <t xml:space="preserve">   Cajun Stud</t>
  </si>
  <si>
    <t xml:space="preserve">   Mini Bac Dragon Bonus</t>
  </si>
  <si>
    <t xml:space="preserve">   Heads Up Hold'em</t>
  </si>
  <si>
    <t xml:space="preserve">   Pick Em &amp; Bet Em</t>
  </si>
  <si>
    <t xml:space="preserve">   World Tour Poker</t>
  </si>
  <si>
    <t xml:space="preserve">   Trilux Blackjack</t>
  </si>
  <si>
    <t xml:space="preserve">   Trilux</t>
  </si>
  <si>
    <t xml:space="preserve">   Cajun Poker</t>
  </si>
  <si>
    <t xml:space="preserve">   Free Bet Blackjack</t>
  </si>
  <si>
    <t xml:space="preserve">   Sic Bo</t>
  </si>
  <si>
    <t xml:space="preserve">   DJ Wild Poker</t>
  </si>
  <si>
    <t xml:space="preserve">   Fortune 7</t>
  </si>
  <si>
    <t xml:space="preserve">   Dai Bac</t>
  </si>
  <si>
    <t xml:space="preserve">   Four Card Frenzy</t>
  </si>
  <si>
    <t xml:space="preserve">   Criss Cross Poker</t>
  </si>
  <si>
    <t xml:space="preserve">   Straw Poker</t>
  </si>
  <si>
    <t xml:space="preserve">   Bad Beat Baccarat</t>
  </si>
  <si>
    <t xml:space="preserve">  Multi Denom</t>
  </si>
  <si>
    <t xml:space="preserve">   21+3 Extreme Top Three</t>
  </si>
  <si>
    <t xml:space="preserve">   DJ Wild Stud</t>
  </si>
  <si>
    <t xml:space="preserve">   Ultimate Texas Poker</t>
  </si>
  <si>
    <t xml:space="preserve">   5 Treasures Baccarat</t>
  </si>
  <si>
    <t xml:space="preserve">    I LUV Suits</t>
  </si>
  <si>
    <t xml:space="preserve">    EZ Baccarat</t>
  </si>
  <si>
    <t xml:space="preserve">   Super 3 Card</t>
  </si>
  <si>
    <t xml:space="preserve">BOAT:     AMERISTAR KC </t>
  </si>
  <si>
    <t>SLOT</t>
  </si>
  <si>
    <t>HANDLE</t>
  </si>
  <si>
    <t>PAYOUT % (1)</t>
  </si>
  <si>
    <t>MONTH ENDED:   AUGUST 2020</t>
  </si>
  <si>
    <t>BOAT: CENTURY CARUTHERSVILLE</t>
  </si>
  <si>
    <t>BOAT:     HARRAHS KANSAS CITY</t>
  </si>
  <si>
    <t>BOAT:   CASINO KC</t>
  </si>
  <si>
    <t xml:space="preserve">   Trilux X</t>
  </si>
  <si>
    <t>HYBRID TABLES</t>
  </si>
  <si>
    <t xml:space="preserve">   Hybrid Tournaments</t>
  </si>
  <si>
    <t xml:space="preserve">     TOTAL HYBRID:</t>
  </si>
  <si>
    <t xml:space="preserve">     HYBRID MACHINES:</t>
  </si>
  <si>
    <t xml:space="preserve">     HYBRID HANDLE:</t>
  </si>
  <si>
    <t xml:space="preserve">     HYBRID AGR:</t>
  </si>
  <si>
    <t>BOAT: CENTURY CAPE GIRARDEAU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</si>
</sst>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0.000%"/>
  </numFmts>
  <fonts count="22" x14ac:knownFonts="1">
    <font>
      <sz val="12"/>
      <name val="Arial"/>
    </font>
    <font>
      <b/>
      <sz val="10"/>
      <name val="Arial"/>
    </font>
    <font>
      <b/>
      <sz val="18"/>
      <name val="Arial"/>
      <family val="2"/>
    </font>
    <font>
      <b/>
      <u/>
      <sz val="18"/>
      <name val="Arial"/>
      <family val="2"/>
    </font>
    <font>
      <u/>
      <sz val="12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u/>
      <sz val="17"/>
      <name val="Arial"/>
      <family val="2"/>
    </font>
    <font>
      <b/>
      <sz val="11"/>
      <name val="Arial"/>
    </font>
    <font>
      <b/>
      <sz val="10"/>
      <name val="Arial"/>
      <family val="2"/>
    </font>
    <font>
      <b/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double">
        <color indexed="8"/>
      </top>
      <bottom/>
      <diagonal/>
    </border>
  </borders>
  <cellStyleXfs count="1">
    <xf numFmtId="0" fontId="0" fillId="0" borderId="0"/>
  </cellStyleXfs>
  <cellXfs count="136">
    <xf numFmtId="0" fontId="0" fillId="0" borderId="0" xfId="0" applyNumberFormat="1" applyFont="1" applyAlignment="1" applyProtection="1">
      <protection locked="0"/>
    </xf>
    <xf numFmtId="0" fontId="2" fillId="0" borderId="0" xfId="0" applyFont="1" applyAlignment="1"/>
    <xf numFmtId="0" fontId="0" fillId="0" borderId="0" xfId="0" applyFont="1" applyAlignment="1"/>
    <xf numFmtId="0" fontId="0" fillId="0" borderId="0" xfId="0" applyNumberFormat="1" applyFont="1" applyAlignment="1" applyProtection="1">
      <protection locked="0"/>
    </xf>
    <xf numFmtId="0" fontId="1" fillId="0" borderId="0" xfId="0" applyFont="1" applyAlignment="1"/>
    <xf numFmtId="0" fontId="1" fillId="0" borderId="0" xfId="0" applyNumberFormat="1" applyFont="1" applyAlignment="1">
      <alignment horizontal="centerContinuous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NumberFormat="1" applyFont="1" applyAlignment="1">
      <alignment horizontal="centerContinuous"/>
    </xf>
    <xf numFmtId="0" fontId="0" fillId="2" borderId="0" xfId="0" applyFill="1" applyAlignment="1"/>
    <xf numFmtId="0" fontId="6" fillId="2" borderId="0" xfId="0" applyFont="1" applyFill="1" applyAlignment="1"/>
    <xf numFmtId="0" fontId="6" fillId="2" borderId="0" xfId="0" applyFont="1" applyFill="1" applyAlignment="1">
      <alignment horizontal="center"/>
    </xf>
    <xf numFmtId="0" fontId="6" fillId="2" borderId="0" xfId="0" applyNumberFormat="1" applyFont="1" applyFill="1" applyAlignment="1">
      <alignment horizontal="centerContinuous"/>
    </xf>
    <xf numFmtId="0" fontId="7" fillId="0" borderId="1" xfId="0" applyNumberFormat="1" applyFont="1" applyBorder="1" applyAlignment="1" applyProtection="1">
      <protection locked="0"/>
    </xf>
    <xf numFmtId="0" fontId="8" fillId="0" borderId="2" xfId="0" applyNumberFormat="1" applyFont="1" applyBorder="1" applyAlignment="1"/>
    <xf numFmtId="0" fontId="0" fillId="0" borderId="2" xfId="0" applyFont="1" applyBorder="1" applyAlignment="1"/>
    <xf numFmtId="0" fontId="9" fillId="0" borderId="3" xfId="0" applyNumberFormat="1" applyFont="1" applyBorder="1" applyAlignment="1"/>
    <xf numFmtId="0" fontId="9" fillId="3" borderId="3" xfId="0" applyNumberFormat="1" applyFont="1" applyFill="1" applyBorder="1" applyAlignment="1"/>
    <xf numFmtId="0" fontId="8" fillId="3" borderId="1" xfId="0" applyNumberFormat="1" applyFont="1" applyFill="1" applyBorder="1" applyAlignment="1" applyProtection="1">
      <protection locked="0"/>
    </xf>
    <xf numFmtId="0" fontId="10" fillId="0" borderId="1" xfId="0" applyNumberFormat="1" applyFont="1" applyBorder="1" applyAlignment="1">
      <alignment horizontal="left"/>
    </xf>
    <xf numFmtId="0" fontId="10" fillId="0" borderId="1" xfId="0" applyNumberFormat="1" applyFont="1" applyBorder="1" applyAlignment="1"/>
    <xf numFmtId="0" fontId="0" fillId="0" borderId="0" xfId="0" applyNumberFormat="1" applyFont="1" applyAlignment="1"/>
    <xf numFmtId="0" fontId="8" fillId="0" borderId="0" xfId="0" applyNumberFormat="1" applyFont="1" applyAlignment="1"/>
    <xf numFmtId="0" fontId="11" fillId="2" borderId="0" xfId="0" applyNumberFormat="1" applyFont="1" applyFill="1" applyAlignment="1"/>
    <xf numFmtId="0" fontId="8" fillId="2" borderId="0" xfId="0" applyNumberFormat="1" applyFont="1" applyFill="1" applyAlignment="1"/>
    <xf numFmtId="0" fontId="6" fillId="2" borderId="0" xfId="0" applyNumberFormat="1" applyFont="1" applyFill="1" applyAlignment="1">
      <alignment horizontal="center"/>
    </xf>
    <xf numFmtId="0" fontId="6" fillId="0" borderId="0" xfId="0" applyNumberFormat="1" applyFont="1" applyAlignment="1"/>
    <xf numFmtId="0" fontId="6" fillId="2" borderId="3" xfId="0" applyNumberFormat="1" applyFont="1" applyFill="1" applyBorder="1" applyAlignment="1" applyProtection="1">
      <protection locked="0"/>
    </xf>
    <xf numFmtId="0" fontId="8" fillId="2" borderId="1" xfId="0" applyNumberFormat="1" applyFont="1" applyFill="1" applyBorder="1" applyAlignment="1" applyProtection="1">
      <protection locked="0"/>
    </xf>
    <xf numFmtId="0" fontId="6" fillId="2" borderId="3" xfId="0" applyNumberFormat="1" applyFont="1" applyFill="1" applyBorder="1" applyAlignment="1" applyProtection="1">
      <alignment horizontal="left"/>
      <protection locked="0"/>
    </xf>
    <xf numFmtId="0" fontId="8" fillId="2" borderId="1" xfId="0" applyNumberFormat="1" applyFont="1" applyFill="1" applyBorder="1" applyAlignment="1" applyProtection="1">
      <alignment horizontal="centerContinuous"/>
      <protection locked="0"/>
    </xf>
    <xf numFmtId="0" fontId="9" fillId="0" borderId="3" xfId="0" applyNumberFormat="1" applyFont="1" applyBorder="1" applyAlignment="1">
      <alignment horizontal="left"/>
    </xf>
    <xf numFmtId="0" fontId="6" fillId="3" borderId="3" xfId="0" applyNumberFormat="1" applyFont="1" applyFill="1" applyBorder="1" applyAlignment="1" applyProtection="1">
      <protection locked="0"/>
    </xf>
    <xf numFmtId="0" fontId="7" fillId="0" borderId="0" xfId="0" applyNumberFormat="1" applyFont="1" applyAlignment="1"/>
    <xf numFmtId="0" fontId="0" fillId="0" borderId="1" xfId="0" applyNumberFormat="1" applyFont="1" applyBorder="1" applyAlignment="1"/>
    <xf numFmtId="0" fontId="10" fillId="0" borderId="0" xfId="0" applyNumberFormat="1" applyFont="1" applyAlignment="1"/>
    <xf numFmtId="0" fontId="12" fillId="0" borderId="0" xfId="0" applyNumberFormat="1" applyFont="1" applyAlignment="1"/>
    <xf numFmtId="4" fontId="10" fillId="0" borderId="0" xfId="0" applyNumberFormat="1" applyFont="1" applyAlignment="1">
      <alignment horizontal="right"/>
    </xf>
    <xf numFmtId="0" fontId="10" fillId="0" borderId="0" xfId="0" applyFont="1" applyAlignment="1"/>
    <xf numFmtId="0" fontId="12" fillId="0" borderId="0" xfId="0" applyFont="1" applyAlignment="1"/>
    <xf numFmtId="0" fontId="8" fillId="0" borderId="0" xfId="0" applyFont="1" applyAlignment="1"/>
    <xf numFmtId="4" fontId="6" fillId="0" borderId="0" xfId="0" applyNumberFormat="1" applyFont="1" applyAlignment="1">
      <alignment horizontal="right"/>
    </xf>
    <xf numFmtId="0" fontId="5" fillId="0" borderId="0" xfId="0" applyFont="1" applyAlignment="1"/>
    <xf numFmtId="0" fontId="13" fillId="0" borderId="0" xfId="0" applyFont="1" applyAlignment="1"/>
    <xf numFmtId="164" fontId="10" fillId="0" borderId="0" xfId="0" applyNumberFormat="1" applyFont="1" applyAlignment="1"/>
    <xf numFmtId="4" fontId="10" fillId="0" borderId="0" xfId="0" applyNumberFormat="1" applyFont="1" applyAlignment="1"/>
    <xf numFmtId="3" fontId="10" fillId="0" borderId="0" xfId="0" applyNumberFormat="1" applyFont="1" applyAlignment="1">
      <alignment horizontal="center"/>
    </xf>
    <xf numFmtId="3" fontId="10" fillId="0" borderId="0" xfId="0" applyNumberFormat="1" applyFont="1" applyAlignment="1"/>
    <xf numFmtId="0" fontId="14" fillId="0" borderId="0" xfId="0" applyFont="1" applyAlignment="1"/>
    <xf numFmtId="0" fontId="15" fillId="0" borderId="0" xfId="0" applyFont="1" applyAlignment="1"/>
    <xf numFmtId="0" fontId="7" fillId="0" borderId="0" xfId="0" applyFont="1" applyAlignment="1"/>
    <xf numFmtId="0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NumberFormat="1" applyFont="1" applyAlignment="1" applyProtection="1">
      <protection locked="0"/>
    </xf>
    <xf numFmtId="8" fontId="6" fillId="2" borderId="3" xfId="0" quotePrefix="1" applyNumberFormat="1" applyFont="1" applyFill="1" applyBorder="1" applyAlignment="1" applyProtection="1">
      <protection locked="0"/>
    </xf>
    <xf numFmtId="0" fontId="6" fillId="2" borderId="3" xfId="0" quotePrefix="1" applyNumberFormat="1" applyFont="1" applyFill="1" applyBorder="1" applyAlignment="1" applyProtection="1">
      <protection locked="0"/>
    </xf>
    <xf numFmtId="0" fontId="2" fillId="0" borderId="0" xfId="0" applyNumberFormat="1" applyFont="1" applyAlignment="1"/>
    <xf numFmtId="0" fontId="0" fillId="0" borderId="0" xfId="0" applyAlignment="1"/>
    <xf numFmtId="0" fontId="0" fillId="0" borderId="4" xfId="0" applyNumberFormat="1" applyFont="1" applyBorder="1" applyAlignment="1"/>
    <xf numFmtId="0" fontId="14" fillId="0" borderId="0" xfId="0" applyNumberFormat="1" applyFont="1" applyAlignment="1"/>
    <xf numFmtId="0" fontId="1" fillId="0" borderId="0" xfId="0" applyNumberFormat="1" applyFont="1" applyAlignment="1"/>
    <xf numFmtId="0" fontId="3" fillId="0" borderId="0" xfId="0" applyNumberFormat="1" applyFont="1" applyAlignment="1"/>
    <xf numFmtId="0" fontId="4" fillId="0" borderId="0" xfId="0" applyNumberFormat="1" applyFont="1" applyAlignment="1"/>
    <xf numFmtId="0" fontId="0" fillId="2" borderId="0" xfId="0" applyNumberFormat="1" applyFont="1" applyFill="1" applyAlignment="1"/>
    <xf numFmtId="0" fontId="6" fillId="2" borderId="0" xfId="0" applyNumberFormat="1" applyFont="1" applyFill="1" applyAlignment="1"/>
    <xf numFmtId="0" fontId="12" fillId="2" borderId="0" xfId="0" applyNumberFormat="1" applyFont="1" applyFill="1" applyAlignment="1"/>
    <xf numFmtId="0" fontId="8" fillId="0" borderId="2" xfId="0" applyNumberFormat="1" applyFont="1" applyFill="1" applyBorder="1" applyAlignment="1"/>
    <xf numFmtId="0" fontId="0" fillId="0" borderId="2" xfId="0" applyNumberFormat="1" applyFont="1" applyFill="1" applyBorder="1" applyAlignment="1"/>
    <xf numFmtId="0" fontId="8" fillId="0" borderId="0" xfId="0" applyNumberFormat="1" applyFont="1" applyFill="1" applyAlignment="1"/>
    <xf numFmtId="0" fontId="18" fillId="0" borderId="0" xfId="0" applyNumberFormat="1" applyFont="1" applyAlignment="1"/>
    <xf numFmtId="0" fontId="6" fillId="0" borderId="3" xfId="0" applyNumberFormat="1" applyFont="1" applyBorder="1" applyAlignment="1" applyProtection="1">
      <protection locked="0"/>
    </xf>
    <xf numFmtId="0" fontId="6" fillId="2" borderId="5" xfId="0" applyNumberFormat="1" applyFont="1" applyFill="1" applyBorder="1" applyAlignment="1" applyProtection="1">
      <alignment horizontal="left"/>
      <protection locked="0"/>
    </xf>
    <xf numFmtId="0" fontId="19" fillId="2" borderId="3" xfId="0" applyNumberFormat="1" applyFont="1" applyFill="1" applyBorder="1" applyAlignment="1" applyProtection="1">
      <protection locked="0"/>
    </xf>
    <xf numFmtId="3" fontId="8" fillId="0" borderId="3" xfId="0" applyNumberFormat="1" applyFont="1" applyBorder="1" applyAlignment="1" applyProtection="1">
      <alignment horizontal="center"/>
      <protection locked="0"/>
    </xf>
    <xf numFmtId="40" fontId="8" fillId="0" borderId="3" xfId="0" applyNumberFormat="1" applyFont="1" applyBorder="1" applyAlignment="1" applyProtection="1">
      <protection locked="0"/>
    </xf>
    <xf numFmtId="164" fontId="8" fillId="0" borderId="3" xfId="0" applyNumberFormat="1" applyFont="1" applyBorder="1" applyAlignment="1" applyProtection="1">
      <protection locked="0"/>
    </xf>
    <xf numFmtId="4" fontId="8" fillId="0" borderId="3" xfId="0" applyNumberFormat="1" applyFont="1" applyBorder="1" applyAlignment="1" applyProtection="1">
      <protection locked="0"/>
    </xf>
    <xf numFmtId="3" fontId="8" fillId="3" borderId="3" xfId="0" applyNumberFormat="1" applyFont="1" applyFill="1" applyBorder="1" applyAlignment="1" applyProtection="1">
      <alignment horizontal="center"/>
      <protection locked="0"/>
    </xf>
    <xf numFmtId="4" fontId="8" fillId="2" borderId="3" xfId="0" applyNumberFormat="1" applyFont="1" applyFill="1" applyBorder="1" applyAlignment="1" applyProtection="1">
      <protection locked="0"/>
    </xf>
    <xf numFmtId="164" fontId="8" fillId="3" borderId="3" xfId="0" applyNumberFormat="1" applyFont="1" applyFill="1" applyBorder="1" applyAlignment="1" applyProtection="1">
      <protection locked="0"/>
    </xf>
    <xf numFmtId="4" fontId="8" fillId="3" borderId="3" xfId="0" applyNumberFormat="1" applyFont="1" applyFill="1" applyBorder="1" applyAlignment="1" applyProtection="1">
      <protection locked="0"/>
    </xf>
    <xf numFmtId="3" fontId="10" fillId="2" borderId="3" xfId="0" applyNumberFormat="1" applyFont="1" applyFill="1" applyBorder="1" applyAlignment="1">
      <alignment horizontal="center"/>
    </xf>
    <xf numFmtId="4" fontId="10" fillId="2" borderId="3" xfId="0" applyNumberFormat="1" applyFont="1" applyFill="1" applyBorder="1" applyAlignment="1"/>
    <xf numFmtId="164" fontId="10" fillId="0" borderId="3" xfId="0" applyNumberFormat="1" applyFont="1" applyBorder="1" applyAlignment="1" applyProtection="1">
      <protection locked="0"/>
    </xf>
    <xf numFmtId="0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/>
    <xf numFmtId="4" fontId="6" fillId="0" borderId="1" xfId="0" applyNumberFormat="1" applyFont="1" applyBorder="1" applyAlignment="1">
      <alignment horizontal="centerContinuous"/>
    </xf>
    <xf numFmtId="4" fontId="6" fillId="0" borderId="0" xfId="0" applyNumberFormat="1" applyFont="1" applyAlignment="1"/>
    <xf numFmtId="4" fontId="6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7" fillId="0" borderId="1" xfId="0" applyNumberFormat="1" applyFont="1" applyBorder="1" applyAlignment="1"/>
    <xf numFmtId="4" fontId="20" fillId="0" borderId="1" xfId="0" applyNumberFormat="1" applyFont="1" applyBorder="1" applyAlignment="1"/>
    <xf numFmtId="0" fontId="6" fillId="0" borderId="3" xfId="0" applyNumberFormat="1" applyFont="1" applyBorder="1" applyAlignment="1"/>
    <xf numFmtId="0" fontId="21" fillId="0" borderId="3" xfId="0" applyNumberFormat="1" applyFont="1" applyBorder="1" applyAlignment="1" applyProtection="1">
      <protection locked="0"/>
    </xf>
    <xf numFmtId="40" fontId="8" fillId="2" borderId="3" xfId="0" applyNumberFormat="1" applyFont="1" applyFill="1" applyBorder="1" applyAlignment="1" applyProtection="1">
      <protection locked="0"/>
    </xf>
    <xf numFmtId="40" fontId="8" fillId="3" borderId="3" xfId="0" applyNumberFormat="1" applyFont="1" applyFill="1" applyBorder="1" applyAlignment="1" applyProtection="1">
      <protection locked="0"/>
    </xf>
    <xf numFmtId="4" fontId="8" fillId="3" borderId="3" xfId="0" applyNumberFormat="1" applyFont="1" applyFill="1" applyBorder="1" applyAlignment="1" applyProtection="1">
      <alignment horizontal="center"/>
      <protection locked="0"/>
    </xf>
    <xf numFmtId="0" fontId="7" fillId="0" borderId="1" xfId="0" applyNumberFormat="1" applyFont="1" applyBorder="1" applyAlignment="1">
      <alignment horizontal="center"/>
    </xf>
    <xf numFmtId="40" fontId="8" fillId="5" borderId="3" xfId="0" applyNumberFormat="1" applyFont="1" applyFill="1" applyBorder="1" applyAlignment="1" applyProtection="1">
      <protection locked="0"/>
    </xf>
    <xf numFmtId="10" fontId="8" fillId="0" borderId="3" xfId="0" applyNumberFormat="1" applyFont="1" applyBorder="1" applyAlignment="1" applyProtection="1">
      <protection locked="0"/>
    </xf>
    <xf numFmtId="3" fontId="8" fillId="5" borderId="3" xfId="0" applyNumberFormat="1" applyFont="1" applyFill="1" applyBorder="1" applyAlignment="1" applyProtection="1">
      <alignment horizontal="center"/>
      <protection locked="0"/>
    </xf>
    <xf numFmtId="164" fontId="8" fillId="5" borderId="3" xfId="0" applyNumberFormat="1" applyFont="1" applyFill="1" applyBorder="1" applyAlignment="1" applyProtection="1">
      <protection locked="0"/>
    </xf>
    <xf numFmtId="4" fontId="8" fillId="5" borderId="3" xfId="0" applyNumberFormat="1" applyFont="1" applyFill="1" applyBorder="1" applyAlignment="1" applyProtection="1">
      <protection locked="0"/>
    </xf>
    <xf numFmtId="164" fontId="8" fillId="0" borderId="6" xfId="0" applyNumberFormat="1" applyFont="1" applyBorder="1" applyAlignment="1" applyProtection="1">
      <protection locked="0"/>
    </xf>
    <xf numFmtId="164" fontId="8" fillId="3" borderId="6" xfId="0" applyNumberFormat="1" applyFont="1" applyFill="1" applyBorder="1" applyAlignment="1" applyProtection="1">
      <protection locked="0"/>
    </xf>
    <xf numFmtId="164" fontId="10" fillId="0" borderId="6" xfId="0" applyNumberFormat="1" applyFont="1" applyBorder="1" applyAlignment="1" applyProtection="1">
      <protection locked="0"/>
    </xf>
    <xf numFmtId="4" fontId="6" fillId="0" borderId="0" xfId="0" applyNumberFormat="1" applyFont="1" applyBorder="1" applyAlignment="1">
      <alignment horizontal="centerContinuous"/>
    </xf>
    <xf numFmtId="0" fontId="6" fillId="2" borderId="0" xfId="0" applyNumberFormat="1" applyFont="1" applyFill="1" applyBorder="1" applyAlignment="1">
      <alignment horizontal="center"/>
    </xf>
    <xf numFmtId="4" fontId="6" fillId="0" borderId="7" xfId="0" applyNumberFormat="1" applyFont="1" applyBorder="1" applyAlignment="1">
      <alignment horizontal="centerContinuous"/>
    </xf>
    <xf numFmtId="164" fontId="10" fillId="0" borderId="8" xfId="0" applyNumberFormat="1" applyFont="1" applyBorder="1" applyAlignment="1" applyProtection="1">
      <protection locked="0"/>
    </xf>
    <xf numFmtId="40" fontId="8" fillId="0" borderId="3" xfId="0" applyNumberFormat="1" applyFont="1" applyFill="1" applyBorder="1" applyAlignment="1" applyProtection="1">
      <protection locked="0"/>
    </xf>
    <xf numFmtId="3" fontId="8" fillId="0" borderId="5" xfId="0" applyNumberFormat="1" applyFont="1" applyBorder="1" applyAlignment="1" applyProtection="1">
      <alignment horizontal="center"/>
      <protection locked="0"/>
    </xf>
    <xf numFmtId="40" fontId="8" fillId="0" borderId="5" xfId="0" applyNumberFormat="1" applyFont="1" applyBorder="1" applyAlignment="1" applyProtection="1">
      <protection locked="0"/>
    </xf>
    <xf numFmtId="0" fontId="10" fillId="0" borderId="0" xfId="0" applyNumberFormat="1" applyFont="1" applyAlignment="1">
      <alignment horizontal="left"/>
    </xf>
    <xf numFmtId="164" fontId="13" fillId="0" borderId="9" xfId="0" applyNumberFormat="1" applyFont="1" applyBorder="1" applyAlignment="1">
      <alignment horizontal="center"/>
    </xf>
    <xf numFmtId="0" fontId="10" fillId="0" borderId="0" xfId="0" applyFont="1" applyFill="1" applyAlignment="1"/>
    <xf numFmtId="0" fontId="12" fillId="0" borderId="0" xfId="0" applyFont="1" applyFill="1" applyAlignment="1"/>
    <xf numFmtId="0" fontId="20" fillId="0" borderId="0" xfId="0" applyNumberFormat="1" applyFont="1" applyAlignment="1"/>
    <xf numFmtId="0" fontId="20" fillId="0" borderId="0" xfId="0" applyNumberFormat="1" applyFont="1" applyAlignment="1">
      <alignment horizontal="centerContinuous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/>
    <xf numFmtId="3" fontId="10" fillId="2" borderId="1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/>
    <xf numFmtId="164" fontId="10" fillId="0" borderId="1" xfId="0" applyNumberFormat="1" applyFont="1" applyBorder="1" applyAlignment="1" applyProtection="1">
      <protection locked="0"/>
    </xf>
    <xf numFmtId="0" fontId="16" fillId="0" borderId="10" xfId="0" applyFont="1" applyBorder="1" applyAlignment="1"/>
    <xf numFmtId="3" fontId="13" fillId="0" borderId="11" xfId="0" applyNumberFormat="1" applyFont="1" applyBorder="1" applyAlignment="1">
      <alignment horizontal="center"/>
    </xf>
    <xf numFmtId="0" fontId="16" fillId="0" borderId="12" xfId="0" applyFont="1" applyBorder="1" applyAlignment="1"/>
    <xf numFmtId="4" fontId="13" fillId="0" borderId="9" xfId="0" applyNumberFormat="1" applyFont="1" applyBorder="1" applyAlignment="1">
      <alignment horizontal="center"/>
    </xf>
    <xf numFmtId="0" fontId="16" fillId="4" borderId="12" xfId="0" applyFont="1" applyFill="1" applyBorder="1" applyAlignment="1"/>
    <xf numFmtId="4" fontId="12" fillId="4" borderId="9" xfId="0" applyNumberFormat="1" applyFont="1" applyFill="1" applyBorder="1" applyAlignment="1">
      <alignment horizontal="center"/>
    </xf>
    <xf numFmtId="164" fontId="13" fillId="4" borderId="9" xfId="0" applyNumberFormat="1" applyFont="1" applyFill="1" applyBorder="1" applyAlignment="1">
      <alignment horizontal="center"/>
    </xf>
    <xf numFmtId="4" fontId="12" fillId="4" borderId="13" xfId="0" applyNumberFormat="1" applyFont="1" applyFill="1" applyBorder="1" applyAlignment="1">
      <alignment horizontal="center"/>
    </xf>
    <xf numFmtId="0" fontId="13" fillId="0" borderId="14" xfId="0" applyFont="1" applyBorder="1" applyAlignment="1"/>
    <xf numFmtId="0" fontId="12" fillId="0" borderId="14" xfId="0" applyFont="1" applyBorder="1" applyAlignment="1"/>
    <xf numFmtId="4" fontId="13" fillId="0" borderId="1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2"/>
  <sheetViews>
    <sheetView tabSelected="1" showOutlineSymbols="0" topLeftCell="A13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1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">
        <v>147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2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 x14ac:dyDescent="0.25">
      <c r="A10" s="93" t="s">
        <v>11</v>
      </c>
      <c r="B10" s="13"/>
      <c r="C10" s="14"/>
      <c r="D10" s="73"/>
      <c r="E10" s="74"/>
      <c r="F10" s="74"/>
      <c r="G10" s="75"/>
      <c r="H10" s="15"/>
    </row>
    <row r="11" spans="1:8" ht="15.75" x14ac:dyDescent="0.25">
      <c r="A11" s="93" t="s">
        <v>110</v>
      </c>
      <c r="B11" s="13"/>
      <c r="C11" s="14"/>
      <c r="D11" s="73">
        <v>2</v>
      </c>
      <c r="E11" s="74">
        <v>750708</v>
      </c>
      <c r="F11" s="74">
        <v>96107.5</v>
      </c>
      <c r="G11" s="75">
        <f>F11/E11</f>
        <v>0.12802248011210751</v>
      </c>
      <c r="H11" s="15"/>
    </row>
    <row r="12" spans="1:8" ht="15.75" x14ac:dyDescent="0.2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 x14ac:dyDescent="0.25">
      <c r="A13" s="93" t="s">
        <v>118</v>
      </c>
      <c r="B13" s="13"/>
      <c r="C13" s="14"/>
      <c r="D13" s="73">
        <v>2</v>
      </c>
      <c r="E13" s="74">
        <v>160127</v>
      </c>
      <c r="F13" s="74">
        <v>11305</v>
      </c>
      <c r="G13" s="75">
        <f>F13/E13</f>
        <v>7.0600211082453304E-2</v>
      </c>
      <c r="H13" s="15"/>
    </row>
    <row r="14" spans="1:8" ht="15.75" x14ac:dyDescent="0.25">
      <c r="A14" s="93" t="s">
        <v>53</v>
      </c>
      <c r="B14" s="13"/>
      <c r="C14" s="14"/>
      <c r="D14" s="73"/>
      <c r="E14" s="74"/>
      <c r="F14" s="74"/>
      <c r="G14" s="75"/>
      <c r="H14" s="15"/>
    </row>
    <row r="15" spans="1:8" ht="15.75" x14ac:dyDescent="0.25">
      <c r="A15" s="93" t="s">
        <v>122</v>
      </c>
      <c r="B15" s="13"/>
      <c r="C15" s="14"/>
      <c r="D15" s="73">
        <v>2</v>
      </c>
      <c r="E15" s="74">
        <v>324916</v>
      </c>
      <c r="F15" s="74">
        <v>108348</v>
      </c>
      <c r="G15" s="75">
        <f>F15/E15</f>
        <v>0.33346464932474856</v>
      </c>
      <c r="H15" s="15"/>
    </row>
    <row r="16" spans="1:8" ht="15.75" x14ac:dyDescent="0.25">
      <c r="A16" s="93" t="s">
        <v>129</v>
      </c>
      <c r="B16" s="13"/>
      <c r="C16" s="14"/>
      <c r="D16" s="73">
        <v>2</v>
      </c>
      <c r="E16" s="74">
        <v>2307509</v>
      </c>
      <c r="F16" s="74">
        <v>374887.5</v>
      </c>
      <c r="G16" s="75">
        <f>F16/E16</f>
        <v>0.16246415506938436</v>
      </c>
      <c r="H16" s="15"/>
    </row>
    <row r="17" spans="1:8" ht="15.75" x14ac:dyDescent="0.25">
      <c r="A17" s="93" t="s">
        <v>13</v>
      </c>
      <c r="B17" s="13"/>
      <c r="C17" s="14"/>
      <c r="D17" s="73"/>
      <c r="E17" s="74"/>
      <c r="F17" s="74"/>
      <c r="G17" s="75"/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74">
        <v>428132</v>
      </c>
      <c r="F18" s="74">
        <v>94165</v>
      </c>
      <c r="G18" s="75">
        <f>F18/E18</f>
        <v>0.2199438490932703</v>
      </c>
      <c r="H18" s="15"/>
    </row>
    <row r="19" spans="1:8" ht="15.75" x14ac:dyDescent="0.2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x14ac:dyDescent="0.25">
      <c r="A20" s="93" t="s">
        <v>16</v>
      </c>
      <c r="B20" s="13"/>
      <c r="C20" s="14"/>
      <c r="D20" s="73">
        <v>1</v>
      </c>
      <c r="E20" s="74">
        <v>110633</v>
      </c>
      <c r="F20" s="74">
        <v>53322.5</v>
      </c>
      <c r="G20" s="75">
        <f t="shared" ref="G20:G25" si="0">F20/E20</f>
        <v>0.48197644464129147</v>
      </c>
      <c r="H20" s="15"/>
    </row>
    <row r="21" spans="1:8" ht="15.75" x14ac:dyDescent="0.25">
      <c r="A21" s="93" t="s">
        <v>130</v>
      </c>
      <c r="B21" s="13"/>
      <c r="C21" s="14"/>
      <c r="D21" s="73"/>
      <c r="E21" s="74"/>
      <c r="F21" s="74"/>
      <c r="G21" s="75"/>
      <c r="H21" s="15"/>
    </row>
    <row r="22" spans="1:8" ht="15.75" x14ac:dyDescent="0.25">
      <c r="A22" s="93" t="s">
        <v>56</v>
      </c>
      <c r="B22" s="13"/>
      <c r="C22" s="14"/>
      <c r="D22" s="73">
        <v>1</v>
      </c>
      <c r="E22" s="74">
        <v>208313</v>
      </c>
      <c r="F22" s="74">
        <v>47347</v>
      </c>
      <c r="G22" s="75">
        <f t="shared" si="0"/>
        <v>0.22728778328764887</v>
      </c>
      <c r="H22" s="15"/>
    </row>
    <row r="23" spans="1:8" ht="15.75" x14ac:dyDescent="0.25">
      <c r="A23" s="93" t="s">
        <v>18</v>
      </c>
      <c r="B23" s="13"/>
      <c r="C23" s="14"/>
      <c r="D23" s="73">
        <v>5</v>
      </c>
      <c r="E23" s="74">
        <v>1642484</v>
      </c>
      <c r="F23" s="74">
        <v>205089</v>
      </c>
      <c r="G23" s="75">
        <f t="shared" si="0"/>
        <v>0.12486514328297871</v>
      </c>
      <c r="H23" s="15"/>
    </row>
    <row r="24" spans="1:8" ht="15.75" x14ac:dyDescent="0.25">
      <c r="A24" s="93" t="s">
        <v>19</v>
      </c>
      <c r="B24" s="13"/>
      <c r="C24" s="14"/>
      <c r="D24" s="73">
        <v>1</v>
      </c>
      <c r="E24" s="74">
        <v>4971</v>
      </c>
      <c r="F24" s="74">
        <v>-93</v>
      </c>
      <c r="G24" s="75">
        <f t="shared" si="0"/>
        <v>-1.8708509354254676E-2</v>
      </c>
      <c r="H24" s="15"/>
    </row>
    <row r="25" spans="1:8" ht="15.75" x14ac:dyDescent="0.25">
      <c r="A25" s="94" t="s">
        <v>20</v>
      </c>
      <c r="B25" s="13"/>
      <c r="C25" s="14"/>
      <c r="D25" s="73">
        <v>3</v>
      </c>
      <c r="E25" s="74">
        <v>541867</v>
      </c>
      <c r="F25" s="74">
        <v>160727.5</v>
      </c>
      <c r="G25" s="75">
        <f t="shared" si="0"/>
        <v>0.29661798928519362</v>
      </c>
      <c r="H25" s="15"/>
    </row>
    <row r="26" spans="1:8" ht="15.75" x14ac:dyDescent="0.2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x14ac:dyDescent="0.25">
      <c r="A29" s="70" t="s">
        <v>24</v>
      </c>
      <c r="B29" s="13"/>
      <c r="C29" s="14"/>
      <c r="D29" s="73">
        <v>1</v>
      </c>
      <c r="E29" s="76">
        <v>7915</v>
      </c>
      <c r="F29" s="76">
        <v>4556</v>
      </c>
      <c r="G29" s="75">
        <f>F29/E29</f>
        <v>0.57561591914087173</v>
      </c>
      <c r="H29" s="15"/>
    </row>
    <row r="30" spans="1:8" ht="15.75" x14ac:dyDescent="0.25">
      <c r="A30" s="70" t="s">
        <v>25</v>
      </c>
      <c r="B30" s="13"/>
      <c r="C30" s="14"/>
      <c r="D30" s="73"/>
      <c r="E30" s="76"/>
      <c r="F30" s="74"/>
      <c r="G30" s="75"/>
      <c r="H30" s="15"/>
    </row>
    <row r="31" spans="1:8" ht="15.75" x14ac:dyDescent="0.25">
      <c r="A31" s="70" t="s">
        <v>26</v>
      </c>
      <c r="B31" s="13"/>
      <c r="C31" s="14"/>
      <c r="D31" s="73">
        <v>9</v>
      </c>
      <c r="E31" s="76">
        <v>2216655</v>
      </c>
      <c r="F31" s="76">
        <v>385333</v>
      </c>
      <c r="G31" s="75">
        <f>F31/E31</f>
        <v>0.17383535101312564</v>
      </c>
      <c r="H31" s="15"/>
    </row>
    <row r="32" spans="1:8" ht="15.75" x14ac:dyDescent="0.25">
      <c r="A32" s="70" t="s">
        <v>124</v>
      </c>
      <c r="B32" s="13"/>
      <c r="C32" s="14"/>
      <c r="D32" s="73"/>
      <c r="E32" s="76"/>
      <c r="F32" s="76"/>
      <c r="G32" s="75"/>
      <c r="H32" s="15"/>
    </row>
    <row r="33" spans="1:8" ht="15.75" x14ac:dyDescent="0.25">
      <c r="A33" s="70" t="s">
        <v>101</v>
      </c>
      <c r="B33" s="13"/>
      <c r="C33" s="14"/>
      <c r="D33" s="73">
        <v>1</v>
      </c>
      <c r="E33" s="76">
        <v>47237</v>
      </c>
      <c r="F33" s="76">
        <v>22448</v>
      </c>
      <c r="G33" s="75">
        <f>F33/E33</f>
        <v>0.47522069564112879</v>
      </c>
      <c r="H33" s="15"/>
    </row>
    <row r="34" spans="1:8" ht="15.75" x14ac:dyDescent="0.25">
      <c r="A34" s="70" t="s">
        <v>27</v>
      </c>
      <c r="B34" s="13"/>
      <c r="C34" s="14"/>
      <c r="D34" s="73"/>
      <c r="E34" s="76"/>
      <c r="F34" s="76"/>
      <c r="G34" s="75"/>
      <c r="H34" s="15"/>
    </row>
    <row r="35" spans="1:8" x14ac:dyDescent="0.2">
      <c r="A35" s="16" t="s">
        <v>28</v>
      </c>
      <c r="B35" s="13"/>
      <c r="C35" s="14"/>
      <c r="D35" s="77"/>
      <c r="E35" s="78"/>
      <c r="F35" s="74"/>
      <c r="G35" s="79"/>
      <c r="H35" s="15"/>
    </row>
    <row r="36" spans="1:8" x14ac:dyDescent="0.2">
      <c r="A36" s="16" t="s">
        <v>29</v>
      </c>
      <c r="B36" s="13"/>
      <c r="C36" s="14"/>
      <c r="D36" s="77"/>
      <c r="E36" s="78"/>
      <c r="F36" s="76">
        <v>3470</v>
      </c>
      <c r="G36" s="79"/>
      <c r="H36" s="15"/>
    </row>
    <row r="37" spans="1:8" x14ac:dyDescent="0.2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31</v>
      </c>
      <c r="E39" s="82">
        <f>SUM(E9:E38)</f>
        <v>8751467</v>
      </c>
      <c r="F39" s="82">
        <f>SUM(F9:F38)</f>
        <v>1567013</v>
      </c>
      <c r="G39" s="83">
        <f>F39/E39</f>
        <v>0.17905717978482921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144</v>
      </c>
      <c r="F42" s="25" t="s">
        <v>144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145</v>
      </c>
      <c r="F43" s="88" t="s">
        <v>8</v>
      </c>
      <c r="G43" s="88" t="s">
        <v>146</v>
      </c>
      <c r="H43" s="2"/>
    </row>
    <row r="44" spans="1:8" ht="15.75" x14ac:dyDescent="0.25">
      <c r="A44" s="27" t="s">
        <v>33</v>
      </c>
      <c r="B44" s="28"/>
      <c r="C44" s="14"/>
      <c r="D44" s="73">
        <v>109</v>
      </c>
      <c r="E44" s="74">
        <v>10908349.75</v>
      </c>
      <c r="F44" s="74">
        <v>584851.5</v>
      </c>
      <c r="G44" s="75">
        <f t="shared" ref="G44:G50" si="1">1-(+F44/E44)</f>
        <v>0.94638496991719578</v>
      </c>
      <c r="H44" s="15"/>
    </row>
    <row r="45" spans="1:8" ht="15.75" x14ac:dyDescent="0.25">
      <c r="A45" s="27" t="s">
        <v>34</v>
      </c>
      <c r="B45" s="28"/>
      <c r="C45" s="14"/>
      <c r="D45" s="73">
        <v>3</v>
      </c>
      <c r="E45" s="74">
        <v>2470098.36</v>
      </c>
      <c r="F45" s="74">
        <v>302077.25</v>
      </c>
      <c r="G45" s="75">
        <f t="shared" si="1"/>
        <v>0.87770638817799951</v>
      </c>
      <c r="H45" s="15"/>
    </row>
    <row r="46" spans="1:8" ht="15.75" x14ac:dyDescent="0.25">
      <c r="A46" s="27" t="s">
        <v>35</v>
      </c>
      <c r="B46" s="28"/>
      <c r="C46" s="14"/>
      <c r="D46" s="73">
        <v>126</v>
      </c>
      <c r="E46" s="74">
        <v>5660717.25</v>
      </c>
      <c r="F46" s="74">
        <v>447908.43</v>
      </c>
      <c r="G46" s="75">
        <f t="shared" si="1"/>
        <v>0.92087426200275235</v>
      </c>
      <c r="H46" s="15"/>
    </row>
    <row r="47" spans="1:8" ht="15.75" x14ac:dyDescent="0.25">
      <c r="A47" s="27" t="s">
        <v>36</v>
      </c>
      <c r="B47" s="28"/>
      <c r="C47" s="14"/>
      <c r="D47" s="73">
        <v>1</v>
      </c>
      <c r="E47" s="74">
        <v>1318134</v>
      </c>
      <c r="F47" s="74">
        <v>80032.5</v>
      </c>
      <c r="G47" s="75">
        <f t="shared" si="1"/>
        <v>0.93928348711132559</v>
      </c>
      <c r="H47" s="15"/>
    </row>
    <row r="48" spans="1:8" ht="15.75" x14ac:dyDescent="0.25">
      <c r="A48" s="27" t="s">
        <v>37</v>
      </c>
      <c r="B48" s="28"/>
      <c r="C48" s="14"/>
      <c r="D48" s="73">
        <v>169</v>
      </c>
      <c r="E48" s="74">
        <v>13193675.130000001</v>
      </c>
      <c r="F48" s="74">
        <v>970592.19</v>
      </c>
      <c r="G48" s="75">
        <f t="shared" si="1"/>
        <v>0.92643503948395312</v>
      </c>
      <c r="H48" s="15"/>
    </row>
    <row r="49" spans="1:8" ht="15.75" x14ac:dyDescent="0.25">
      <c r="A49" s="27" t="s">
        <v>38</v>
      </c>
      <c r="B49" s="28"/>
      <c r="C49" s="14"/>
      <c r="D49" s="73">
        <v>11</v>
      </c>
      <c r="E49" s="74">
        <v>2680378</v>
      </c>
      <c r="F49" s="74">
        <v>121884</v>
      </c>
      <c r="G49" s="75">
        <f t="shared" si="1"/>
        <v>0.95452730920788043</v>
      </c>
      <c r="H49" s="15"/>
    </row>
    <row r="50" spans="1:8" ht="15.75" x14ac:dyDescent="0.25">
      <c r="A50" s="27" t="s">
        <v>39</v>
      </c>
      <c r="B50" s="28"/>
      <c r="C50" s="14"/>
      <c r="D50" s="73">
        <v>16</v>
      </c>
      <c r="E50" s="74">
        <v>1679848.38</v>
      </c>
      <c r="F50" s="74">
        <v>41388.379999999997</v>
      </c>
      <c r="G50" s="75">
        <f t="shared" si="1"/>
        <v>0.97536183592950221</v>
      </c>
      <c r="H50" s="15"/>
    </row>
    <row r="51" spans="1:8" ht="15.75" x14ac:dyDescent="0.2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x14ac:dyDescent="0.25">
      <c r="A52" s="27" t="s">
        <v>41</v>
      </c>
      <c r="B52" s="28"/>
      <c r="C52" s="14"/>
      <c r="D52" s="73">
        <v>1</v>
      </c>
      <c r="E52" s="74">
        <v>100375</v>
      </c>
      <c r="F52" s="74">
        <v>41025</v>
      </c>
      <c r="G52" s="75">
        <f>1-(+F52/E52)</f>
        <v>0.59128268991282695</v>
      </c>
      <c r="H52" s="15"/>
    </row>
    <row r="53" spans="1:8" ht="15.75" x14ac:dyDescent="0.25">
      <c r="A53" s="29" t="s">
        <v>61</v>
      </c>
      <c r="B53" s="30"/>
      <c r="C53" s="14"/>
      <c r="D53" s="73">
        <v>863</v>
      </c>
      <c r="E53" s="74">
        <v>76413215.620000005</v>
      </c>
      <c r="F53" s="74">
        <v>8467185.2899999991</v>
      </c>
      <c r="G53" s="75">
        <f>1-(+F53/E53)</f>
        <v>0.88919213487746696</v>
      </c>
      <c r="H53" s="15"/>
    </row>
    <row r="54" spans="1:8" ht="15.75" x14ac:dyDescent="0.25">
      <c r="A54" s="29" t="s">
        <v>62</v>
      </c>
      <c r="B54" s="30"/>
      <c r="C54" s="14"/>
      <c r="D54" s="73"/>
      <c r="E54" s="74"/>
      <c r="F54" s="74"/>
      <c r="G54" s="75"/>
      <c r="H54" s="15"/>
    </row>
    <row r="55" spans="1:8" x14ac:dyDescent="0.2">
      <c r="A55" s="31" t="s">
        <v>42</v>
      </c>
      <c r="B55" s="30"/>
      <c r="C55" s="14"/>
      <c r="D55" s="77"/>
      <c r="E55" s="80"/>
      <c r="F55" s="74"/>
      <c r="G55" s="79"/>
      <c r="H55" s="15"/>
    </row>
    <row r="56" spans="1:8" x14ac:dyDescent="0.2">
      <c r="A56" s="16" t="s">
        <v>43</v>
      </c>
      <c r="B56" s="28"/>
      <c r="C56" s="14"/>
      <c r="D56" s="77"/>
      <c r="E56" s="80"/>
      <c r="F56" s="74"/>
      <c r="G56" s="79"/>
      <c r="H56" s="15"/>
    </row>
    <row r="57" spans="1:8" x14ac:dyDescent="0.2">
      <c r="A57" s="16" t="s">
        <v>44</v>
      </c>
      <c r="B57" s="28"/>
      <c r="C57" s="14"/>
      <c r="D57" s="77"/>
      <c r="E57" s="78"/>
      <c r="F57" s="76"/>
      <c r="G57" s="79"/>
      <c r="H57" s="15"/>
    </row>
    <row r="58" spans="1:8" x14ac:dyDescent="0.2">
      <c r="A58" s="16" t="s">
        <v>30</v>
      </c>
      <c r="B58" s="28"/>
      <c r="C58" s="14"/>
      <c r="D58" s="77"/>
      <c r="E58" s="78"/>
      <c r="F58" s="76"/>
      <c r="G58" s="79"/>
      <c r="H58" s="15"/>
    </row>
    <row r="59" spans="1:8" ht="15.75" x14ac:dyDescent="0.25">
      <c r="A59" s="32"/>
      <c r="B59" s="18"/>
      <c r="C59" s="14"/>
      <c r="D59" s="77"/>
      <c r="E59" s="80"/>
      <c r="F59" s="80"/>
      <c r="G59" s="79"/>
      <c r="H59" s="15"/>
    </row>
    <row r="60" spans="1:8" ht="15.75" x14ac:dyDescent="0.25">
      <c r="A60" s="20" t="s">
        <v>45</v>
      </c>
      <c r="B60" s="20"/>
      <c r="C60" s="21"/>
      <c r="D60" s="81">
        <f>SUM(D44:D56)</f>
        <v>1299</v>
      </c>
      <c r="E60" s="82">
        <f>SUM(E44:E59)</f>
        <v>114424791.49000001</v>
      </c>
      <c r="F60" s="82">
        <f>SUM(F44:F59)</f>
        <v>11056944.539999999</v>
      </c>
      <c r="G60" s="83">
        <f>1-(+F60/E60)</f>
        <v>0.90336932760793975</v>
      </c>
      <c r="H60" s="15"/>
    </row>
    <row r="61" spans="1:8" x14ac:dyDescent="0.2">
      <c r="A61" s="33"/>
      <c r="B61" s="33"/>
      <c r="C61" s="33"/>
      <c r="D61" s="91"/>
      <c r="E61" s="92"/>
      <c r="F61" s="34"/>
      <c r="G61" s="34"/>
      <c r="H61" s="2"/>
    </row>
    <row r="62" spans="1:8" ht="18" x14ac:dyDescent="0.25">
      <c r="A62" s="35" t="s">
        <v>46</v>
      </c>
      <c r="B62" s="36"/>
      <c r="C62" s="36"/>
      <c r="D62" s="36"/>
      <c r="E62" s="36"/>
      <c r="F62" s="37">
        <f>F60+F39</f>
        <v>12623957.539999999</v>
      </c>
      <c r="G62" s="36"/>
      <c r="H62" s="2"/>
    </row>
    <row r="63" spans="1:8" ht="18" x14ac:dyDescent="0.25">
      <c r="A63" s="38"/>
      <c r="B63" s="39"/>
      <c r="C63" s="39"/>
      <c r="D63" s="39"/>
      <c r="E63" s="39"/>
      <c r="F63" s="37"/>
      <c r="G63" s="39"/>
      <c r="H63" s="2"/>
    </row>
    <row r="64" spans="1:8" ht="15.75" x14ac:dyDescent="0.2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50</v>
      </c>
      <c r="B68" s="39"/>
      <c r="C68" s="39"/>
      <c r="D68" s="39"/>
      <c r="E68" s="39"/>
      <c r="F68" s="37"/>
      <c r="G68" s="39"/>
      <c r="H68" s="2"/>
    </row>
    <row r="69" spans="1:8" ht="18" x14ac:dyDescent="0.25">
      <c r="A69" s="43"/>
      <c r="B69" s="39"/>
      <c r="C69" s="39"/>
      <c r="D69" s="39"/>
      <c r="E69" s="37"/>
      <c r="F69" s="2"/>
      <c r="G69" s="2"/>
      <c r="H69" s="2"/>
    </row>
    <row r="70" spans="1:8" ht="18" x14ac:dyDescent="0.25">
      <c r="A70" s="116"/>
      <c r="B70" s="117"/>
      <c r="C70" s="117"/>
      <c r="D70" s="117"/>
      <c r="E70" s="37"/>
      <c r="F70" s="2"/>
      <c r="G70" s="2"/>
      <c r="H70" s="2"/>
    </row>
    <row r="71" spans="1:8" ht="18" x14ac:dyDescent="0.25">
      <c r="A71" s="43"/>
      <c r="B71" s="39"/>
      <c r="C71" s="39"/>
      <c r="D71" s="39"/>
      <c r="E71" s="44"/>
      <c r="F71" s="2"/>
      <c r="G71" s="2"/>
      <c r="H71" s="2"/>
    </row>
    <row r="72" spans="1:8" ht="18" x14ac:dyDescent="0.25">
      <c r="A72" s="43"/>
      <c r="B72" s="39"/>
      <c r="C72" s="39"/>
      <c r="D72" s="39"/>
      <c r="E72" s="45"/>
      <c r="F72" s="2"/>
      <c r="G72" s="2"/>
      <c r="H72" s="2"/>
    </row>
    <row r="73" spans="1:8" ht="18" x14ac:dyDescent="0.25">
      <c r="A73" s="43"/>
      <c r="B73" s="39"/>
      <c r="C73" s="39"/>
      <c r="D73" s="39"/>
      <c r="E73" s="46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44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7"/>
      <c r="F80" s="2"/>
      <c r="G80" s="2"/>
      <c r="H80" s="2"/>
    </row>
    <row r="81" spans="1:8" ht="18" x14ac:dyDescent="0.25">
      <c r="A81" s="43"/>
      <c r="B81" s="39"/>
      <c r="C81" s="39"/>
      <c r="D81" s="39"/>
      <c r="E81" s="39"/>
      <c r="F81" s="2"/>
      <c r="G81" s="2"/>
      <c r="H81" s="2"/>
    </row>
    <row r="82" spans="1:8" ht="15.75" x14ac:dyDescent="0.25">
      <c r="A82" s="48"/>
      <c r="B82" s="2"/>
      <c r="C82" s="2"/>
      <c r="D82" s="2"/>
      <c r="E82" s="2"/>
      <c r="F82" s="2"/>
      <c r="G82" s="2"/>
      <c r="H82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AUGUST 2020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1"/>
      <c r="B5" s="118"/>
      <c r="C5" s="4"/>
      <c r="D5" s="6" t="s">
        <v>82</v>
      </c>
      <c r="E5" s="7"/>
      <c r="F5" s="8"/>
      <c r="G5" s="5"/>
      <c r="H5" s="2"/>
    </row>
    <row r="6" spans="1:8" ht="18" x14ac:dyDescent="0.25">
      <c r="A6" s="23" t="s">
        <v>3</v>
      </c>
      <c r="B6" s="118"/>
      <c r="C6" s="4"/>
      <c r="D6" s="4"/>
      <c r="E6" s="4"/>
      <c r="F6" s="5"/>
      <c r="G6" s="5"/>
      <c r="H6" s="2"/>
    </row>
    <row r="7" spans="1:8" ht="15.75" x14ac:dyDescent="0.25">
      <c r="A7" s="64"/>
      <c r="B7" s="64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64"/>
      <c r="B8" s="64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104"/>
      <c r="H9" s="15"/>
    </row>
    <row r="10" spans="1:8" ht="15.75" x14ac:dyDescent="0.25">
      <c r="A10" s="93" t="s">
        <v>11</v>
      </c>
      <c r="B10" s="13"/>
      <c r="C10" s="14"/>
      <c r="D10" s="73">
        <v>1</v>
      </c>
      <c r="E10" s="74">
        <v>87915</v>
      </c>
      <c r="F10" s="74">
        <v>36997.5</v>
      </c>
      <c r="G10" s="104">
        <f>F10/E10</f>
        <v>0.42083262241938235</v>
      </c>
      <c r="H10" s="15"/>
    </row>
    <row r="11" spans="1:8" ht="15.75" x14ac:dyDescent="0.25">
      <c r="A11" s="93" t="s">
        <v>127</v>
      </c>
      <c r="B11" s="13"/>
      <c r="C11" s="14"/>
      <c r="D11" s="73"/>
      <c r="E11" s="74"/>
      <c r="F11" s="74"/>
      <c r="G11" s="104"/>
      <c r="H11" s="15"/>
    </row>
    <row r="12" spans="1:8" ht="15.75" x14ac:dyDescent="0.25">
      <c r="A12" s="93" t="s">
        <v>25</v>
      </c>
      <c r="B12" s="13"/>
      <c r="C12" s="14"/>
      <c r="D12" s="73">
        <v>1</v>
      </c>
      <c r="E12" s="74">
        <v>16687</v>
      </c>
      <c r="F12" s="74">
        <v>5005</v>
      </c>
      <c r="G12" s="104">
        <f>F12/E12</f>
        <v>0.2999340804218853</v>
      </c>
      <c r="H12" s="15"/>
    </row>
    <row r="13" spans="1:8" ht="15.75" x14ac:dyDescent="0.25">
      <c r="A13" s="93" t="s">
        <v>74</v>
      </c>
      <c r="B13" s="13"/>
      <c r="C13" s="14"/>
      <c r="D13" s="73"/>
      <c r="E13" s="74"/>
      <c r="F13" s="74"/>
      <c r="G13" s="104"/>
      <c r="H13" s="15"/>
    </row>
    <row r="14" spans="1:8" ht="15.75" x14ac:dyDescent="0.25">
      <c r="A14" s="93" t="s">
        <v>110</v>
      </c>
      <c r="B14" s="13"/>
      <c r="C14" s="14"/>
      <c r="D14" s="73"/>
      <c r="E14" s="74"/>
      <c r="F14" s="74"/>
      <c r="G14" s="104"/>
      <c r="H14" s="15"/>
    </row>
    <row r="15" spans="1:8" ht="15.75" x14ac:dyDescent="0.25">
      <c r="A15" s="93" t="s">
        <v>112</v>
      </c>
      <c r="B15" s="13"/>
      <c r="C15" s="14"/>
      <c r="D15" s="73">
        <v>8</v>
      </c>
      <c r="E15" s="74">
        <v>1550981</v>
      </c>
      <c r="F15" s="74">
        <v>187149.5</v>
      </c>
      <c r="G15" s="104">
        <f>F15/E15</f>
        <v>0.12066524348138372</v>
      </c>
      <c r="H15" s="15"/>
    </row>
    <row r="16" spans="1:8" ht="15.75" x14ac:dyDescent="0.25">
      <c r="A16" s="93" t="s">
        <v>107</v>
      </c>
      <c r="B16" s="13"/>
      <c r="C16" s="14"/>
      <c r="D16" s="73"/>
      <c r="E16" s="74"/>
      <c r="F16" s="74"/>
      <c r="G16" s="104"/>
      <c r="H16" s="15"/>
    </row>
    <row r="17" spans="1:8" ht="15.75" x14ac:dyDescent="0.25">
      <c r="A17" s="93" t="s">
        <v>80</v>
      </c>
      <c r="B17" s="13"/>
      <c r="C17" s="14"/>
      <c r="D17" s="73">
        <v>1</v>
      </c>
      <c r="E17" s="74">
        <v>45867</v>
      </c>
      <c r="F17" s="74">
        <v>-6755</v>
      </c>
      <c r="G17" s="104">
        <f>F17/E17</f>
        <v>-0.14727363899971657</v>
      </c>
      <c r="H17" s="15"/>
    </row>
    <row r="18" spans="1:8" ht="15.75" x14ac:dyDescent="0.25">
      <c r="A18" s="70" t="s">
        <v>118</v>
      </c>
      <c r="B18" s="13"/>
      <c r="C18" s="14"/>
      <c r="D18" s="73"/>
      <c r="E18" s="74"/>
      <c r="F18" s="74"/>
      <c r="G18" s="104"/>
      <c r="H18" s="15"/>
    </row>
    <row r="19" spans="1:8" ht="15.75" x14ac:dyDescent="0.25">
      <c r="A19" s="93" t="s">
        <v>15</v>
      </c>
      <c r="B19" s="13"/>
      <c r="C19" s="14"/>
      <c r="D19" s="73">
        <v>1</v>
      </c>
      <c r="E19" s="74">
        <v>260773</v>
      </c>
      <c r="F19" s="74">
        <v>114849</v>
      </c>
      <c r="G19" s="104">
        <f>F19/E19</f>
        <v>0.44041752788823996</v>
      </c>
      <c r="H19" s="15"/>
    </row>
    <row r="20" spans="1:8" ht="15.75" x14ac:dyDescent="0.25">
      <c r="A20" s="93" t="s">
        <v>59</v>
      </c>
      <c r="B20" s="13"/>
      <c r="C20" s="14"/>
      <c r="D20" s="73">
        <v>1</v>
      </c>
      <c r="E20" s="74">
        <v>53485</v>
      </c>
      <c r="F20" s="74">
        <v>15423</v>
      </c>
      <c r="G20" s="104">
        <f>F20/E20</f>
        <v>0.28836122277274001</v>
      </c>
      <c r="H20" s="15"/>
    </row>
    <row r="21" spans="1:8" ht="15.75" x14ac:dyDescent="0.25">
      <c r="A21" s="93" t="s">
        <v>101</v>
      </c>
      <c r="B21" s="13"/>
      <c r="C21" s="14"/>
      <c r="D21" s="73">
        <v>1</v>
      </c>
      <c r="E21" s="74">
        <v>45511</v>
      </c>
      <c r="F21" s="74">
        <v>18933</v>
      </c>
      <c r="G21" s="104">
        <f>F21/E21</f>
        <v>0.41600931642899519</v>
      </c>
      <c r="H21" s="15"/>
    </row>
    <row r="22" spans="1:8" ht="15.75" x14ac:dyDescent="0.25">
      <c r="A22" s="93" t="s">
        <v>130</v>
      </c>
      <c r="B22" s="13"/>
      <c r="C22" s="14"/>
      <c r="D22" s="73"/>
      <c r="E22" s="74"/>
      <c r="F22" s="74"/>
      <c r="G22" s="104"/>
      <c r="H22" s="15"/>
    </row>
    <row r="23" spans="1:8" ht="15.75" x14ac:dyDescent="0.25">
      <c r="A23" s="93" t="s">
        <v>120</v>
      </c>
      <c r="B23" s="13"/>
      <c r="C23" s="14"/>
      <c r="D23" s="73"/>
      <c r="E23" s="74"/>
      <c r="F23" s="74"/>
      <c r="G23" s="104"/>
      <c r="H23" s="15"/>
    </row>
    <row r="24" spans="1:8" ht="15.75" x14ac:dyDescent="0.25">
      <c r="A24" s="93" t="s">
        <v>18</v>
      </c>
      <c r="B24" s="13"/>
      <c r="C24" s="14"/>
      <c r="D24" s="73"/>
      <c r="E24" s="74"/>
      <c r="F24" s="74"/>
      <c r="G24" s="104"/>
      <c r="H24" s="15"/>
    </row>
    <row r="25" spans="1:8" ht="15.75" x14ac:dyDescent="0.25">
      <c r="A25" s="94" t="s">
        <v>20</v>
      </c>
      <c r="B25" s="13"/>
      <c r="C25" s="14"/>
      <c r="D25" s="73">
        <v>3</v>
      </c>
      <c r="E25" s="74">
        <v>576840</v>
      </c>
      <c r="F25" s="74">
        <v>149390</v>
      </c>
      <c r="G25" s="104">
        <f>F25/E25</f>
        <v>0.25897995978087512</v>
      </c>
      <c r="H25" s="15"/>
    </row>
    <row r="26" spans="1:8" ht="15.75" x14ac:dyDescent="0.25">
      <c r="A26" s="94" t="s">
        <v>21</v>
      </c>
      <c r="B26" s="13"/>
      <c r="C26" s="14"/>
      <c r="D26" s="73"/>
      <c r="E26" s="74"/>
      <c r="F26" s="74"/>
      <c r="G26" s="104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104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104"/>
      <c r="H28" s="15"/>
    </row>
    <row r="29" spans="1:8" ht="15.75" x14ac:dyDescent="0.25">
      <c r="A29" s="70" t="s">
        <v>24</v>
      </c>
      <c r="B29" s="13"/>
      <c r="C29" s="14"/>
      <c r="D29" s="73">
        <v>1</v>
      </c>
      <c r="E29" s="74">
        <v>100770</v>
      </c>
      <c r="F29" s="74">
        <v>22659.06</v>
      </c>
      <c r="G29" s="104">
        <f t="shared" ref="G29:G34" si="0">F29/E29</f>
        <v>0.22485918428103605</v>
      </c>
      <c r="H29" s="15"/>
    </row>
    <row r="30" spans="1:8" ht="15.75" x14ac:dyDescent="0.25">
      <c r="A30" s="70" t="s">
        <v>67</v>
      </c>
      <c r="B30" s="13"/>
      <c r="C30" s="14"/>
      <c r="D30" s="73"/>
      <c r="E30" s="74"/>
      <c r="F30" s="74"/>
      <c r="G30" s="104"/>
      <c r="H30" s="15"/>
    </row>
    <row r="31" spans="1:8" ht="15.75" x14ac:dyDescent="0.25">
      <c r="A31" s="70" t="s">
        <v>81</v>
      </c>
      <c r="B31" s="13"/>
      <c r="C31" s="14"/>
      <c r="D31" s="73"/>
      <c r="E31" s="74"/>
      <c r="F31" s="74"/>
      <c r="G31" s="104"/>
      <c r="H31" s="15"/>
    </row>
    <row r="32" spans="1:8" ht="15.75" x14ac:dyDescent="0.25">
      <c r="A32" s="70" t="s">
        <v>114</v>
      </c>
      <c r="B32" s="13"/>
      <c r="C32" s="14"/>
      <c r="D32" s="73">
        <v>1</v>
      </c>
      <c r="E32" s="74">
        <v>6428</v>
      </c>
      <c r="F32" s="74">
        <v>2816</v>
      </c>
      <c r="G32" s="104">
        <f t="shared" si="0"/>
        <v>0.43808338518979467</v>
      </c>
      <c r="H32" s="15"/>
    </row>
    <row r="33" spans="1:8" ht="15.75" x14ac:dyDescent="0.25">
      <c r="A33" s="70" t="s">
        <v>27</v>
      </c>
      <c r="B33" s="13"/>
      <c r="C33" s="14"/>
      <c r="D33" s="73">
        <v>1</v>
      </c>
      <c r="E33" s="74">
        <v>193218</v>
      </c>
      <c r="F33" s="74">
        <v>57669</v>
      </c>
      <c r="G33" s="104">
        <f t="shared" si="0"/>
        <v>0.29846598143030151</v>
      </c>
      <c r="H33" s="15"/>
    </row>
    <row r="34" spans="1:8" ht="15.75" x14ac:dyDescent="0.25">
      <c r="A34" s="70" t="s">
        <v>78</v>
      </c>
      <c r="B34" s="13"/>
      <c r="C34" s="14"/>
      <c r="D34" s="73">
        <v>1</v>
      </c>
      <c r="E34" s="74">
        <v>155472</v>
      </c>
      <c r="F34" s="74">
        <v>43302</v>
      </c>
      <c r="G34" s="104">
        <f t="shared" si="0"/>
        <v>0.27851960481630134</v>
      </c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105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105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x14ac:dyDescent="0.2">
      <c r="A38" s="17"/>
      <c r="B38" s="18"/>
      <c r="C38" s="14"/>
      <c r="D38" s="77"/>
      <c r="E38" s="96"/>
      <c r="F38" s="96"/>
      <c r="G38" s="105"/>
      <c r="H38" s="15"/>
    </row>
    <row r="39" spans="1:8" ht="15.75" x14ac:dyDescent="0.25">
      <c r="A39" s="19" t="s">
        <v>31</v>
      </c>
      <c r="B39" s="20"/>
      <c r="C39" s="21"/>
      <c r="D39" s="81">
        <f>SUM(D9:D38)</f>
        <v>21</v>
      </c>
      <c r="E39" s="82">
        <f>SUM(E9:E38)</f>
        <v>3093947</v>
      </c>
      <c r="F39" s="82">
        <f>SUM(F9:F38)</f>
        <v>647438.06000000006</v>
      </c>
      <c r="G39" s="106">
        <f>F39/E39</f>
        <v>0.2092595833089578</v>
      </c>
      <c r="H39" s="15"/>
    </row>
    <row r="40" spans="1:8" ht="15.75" x14ac:dyDescent="0.25">
      <c r="A40" s="120"/>
      <c r="B40" s="121"/>
      <c r="C40" s="22"/>
      <c r="D40" s="122"/>
      <c r="E40" s="123"/>
      <c r="F40" s="123"/>
      <c r="G40" s="124"/>
      <c r="H40" s="2"/>
    </row>
    <row r="41" spans="1:8" ht="18" x14ac:dyDescent="0.25">
      <c r="A41" s="23" t="s">
        <v>152</v>
      </c>
      <c r="B41" s="24"/>
      <c r="C41" s="24"/>
      <c r="D41" s="25"/>
      <c r="E41" s="87"/>
      <c r="F41" s="88"/>
      <c r="G41" s="107"/>
      <c r="H41" s="2"/>
    </row>
    <row r="42" spans="1:8" ht="15.75" x14ac:dyDescent="0.25">
      <c r="A42" s="26"/>
      <c r="B42" s="26"/>
      <c r="C42" s="26"/>
      <c r="D42" s="89"/>
      <c r="E42" s="25" t="s">
        <v>144</v>
      </c>
      <c r="F42" s="25" t="s">
        <v>144</v>
      </c>
      <c r="G42" s="108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145</v>
      </c>
      <c r="F43" s="88" t="s">
        <v>8</v>
      </c>
      <c r="G43" s="109" t="s">
        <v>146</v>
      </c>
      <c r="H43" s="2"/>
    </row>
    <row r="44" spans="1:8" ht="15.75" x14ac:dyDescent="0.25">
      <c r="A44" s="27" t="s">
        <v>10</v>
      </c>
      <c r="B44" s="28"/>
      <c r="C44" s="14"/>
      <c r="D44" s="73"/>
      <c r="E44" s="111">
        <v>1263473.5</v>
      </c>
      <c r="F44" s="74">
        <v>63658.14</v>
      </c>
      <c r="G44" s="104">
        <f>1-(+F44/E44)</f>
        <v>0.94961656101216207</v>
      </c>
      <c r="H44" s="15"/>
    </row>
    <row r="45" spans="1:8" ht="15.75" x14ac:dyDescent="0.25">
      <c r="A45" s="27" t="s">
        <v>20</v>
      </c>
      <c r="B45" s="28"/>
      <c r="C45" s="14"/>
      <c r="D45" s="73"/>
      <c r="E45" s="111">
        <v>1162770</v>
      </c>
      <c r="F45" s="74">
        <v>54796.86</v>
      </c>
      <c r="G45" s="104">
        <f>1-(+F45/E45)</f>
        <v>0.95287386155473563</v>
      </c>
      <c r="H45" s="15"/>
    </row>
    <row r="46" spans="1:8" ht="15.75" x14ac:dyDescent="0.25">
      <c r="A46" s="27"/>
      <c r="B46" s="28"/>
      <c r="C46" s="14"/>
      <c r="D46" s="73">
        <v>14</v>
      </c>
      <c r="E46" s="111"/>
      <c r="F46" s="74"/>
      <c r="G46" s="104"/>
      <c r="H46" s="15"/>
    </row>
    <row r="47" spans="1:8" x14ac:dyDescent="0.2">
      <c r="A47" s="16" t="s">
        <v>153</v>
      </c>
      <c r="B47" s="30"/>
      <c r="C47" s="14"/>
      <c r="D47" s="77"/>
      <c r="E47" s="96"/>
      <c r="F47" s="74"/>
      <c r="G47" s="105"/>
      <c r="H47" s="15"/>
    </row>
    <row r="48" spans="1:8" x14ac:dyDescent="0.2">
      <c r="A48" s="16" t="s">
        <v>44</v>
      </c>
      <c r="B48" s="28"/>
      <c r="C48" s="14"/>
      <c r="D48" s="77"/>
      <c r="E48" s="95"/>
      <c r="F48" s="74"/>
      <c r="G48" s="105"/>
      <c r="H48" s="15"/>
    </row>
    <row r="49" spans="1:8" x14ac:dyDescent="0.2">
      <c r="A49" s="16" t="s">
        <v>30</v>
      </c>
      <c r="B49" s="28"/>
      <c r="C49" s="14"/>
      <c r="D49" s="77"/>
      <c r="E49" s="95"/>
      <c r="F49" s="74"/>
      <c r="G49" s="105"/>
      <c r="H49" s="15"/>
    </row>
    <row r="50" spans="1:8" ht="15.75" x14ac:dyDescent="0.25">
      <c r="A50" s="32"/>
      <c r="B50" s="18"/>
      <c r="C50" s="14"/>
      <c r="D50" s="77"/>
      <c r="E50" s="80"/>
      <c r="F50" s="80"/>
      <c r="G50" s="105"/>
      <c r="H50" s="15"/>
    </row>
    <row r="51" spans="1:8" ht="15.75" x14ac:dyDescent="0.25">
      <c r="A51" s="20" t="s">
        <v>154</v>
      </c>
      <c r="B51" s="20"/>
      <c r="C51" s="14"/>
      <c r="D51" s="81">
        <f>SUM(D44:D47)</f>
        <v>14</v>
      </c>
      <c r="E51" s="82">
        <f>SUM(E44:E50)</f>
        <v>2426243.5</v>
      </c>
      <c r="F51" s="82">
        <f>SUM(F44:F50)</f>
        <v>118455</v>
      </c>
      <c r="G51" s="110">
        <f>1-(+F51/E51)</f>
        <v>0.95117761263451095</v>
      </c>
      <c r="H51" s="15"/>
    </row>
    <row r="52" spans="1:8" ht="15.75" x14ac:dyDescent="0.25">
      <c r="A52" s="120"/>
      <c r="B52" s="121"/>
      <c r="C52" s="14"/>
      <c r="D52" s="122"/>
      <c r="E52" s="123"/>
      <c r="F52" s="123"/>
      <c r="G52" s="124"/>
      <c r="H52" s="15"/>
    </row>
    <row r="53" spans="1:8" ht="18" x14ac:dyDescent="0.25">
      <c r="A53" s="23" t="s">
        <v>32</v>
      </c>
      <c r="B53" s="24"/>
      <c r="C53" s="14"/>
      <c r="D53" s="25"/>
      <c r="E53" s="87"/>
      <c r="F53" s="88"/>
      <c r="G53" s="107"/>
      <c r="H53" s="15"/>
    </row>
    <row r="54" spans="1:8" ht="15.75" x14ac:dyDescent="0.25">
      <c r="A54" s="26"/>
      <c r="B54" s="26"/>
      <c r="C54" s="14"/>
      <c r="D54" s="89"/>
      <c r="E54" s="25" t="s">
        <v>144</v>
      </c>
      <c r="F54" s="25" t="s">
        <v>144</v>
      </c>
      <c r="G54" s="108" t="s">
        <v>5</v>
      </c>
      <c r="H54" s="15"/>
    </row>
    <row r="55" spans="1:8" ht="15.75" x14ac:dyDescent="0.25">
      <c r="A55" s="26"/>
      <c r="B55" s="26"/>
      <c r="C55" s="14"/>
      <c r="D55" s="89" t="s">
        <v>6</v>
      </c>
      <c r="E55" s="90" t="s">
        <v>145</v>
      </c>
      <c r="F55" s="88" t="s">
        <v>8</v>
      </c>
      <c r="G55" s="109" t="s">
        <v>146</v>
      </c>
      <c r="H55" s="15"/>
    </row>
    <row r="56" spans="1:8" ht="15.75" x14ac:dyDescent="0.25">
      <c r="A56" s="27" t="s">
        <v>33</v>
      </c>
      <c r="B56" s="28"/>
      <c r="C56" s="14"/>
      <c r="D56" s="73">
        <v>100</v>
      </c>
      <c r="E56" s="111">
        <v>7823631.5499999998</v>
      </c>
      <c r="F56" s="74">
        <v>462094.98</v>
      </c>
      <c r="G56" s="104">
        <f>1-(+F56/E56)</f>
        <v>0.94093599921637416</v>
      </c>
      <c r="H56" s="15"/>
    </row>
    <row r="57" spans="1:8" ht="15.75" x14ac:dyDescent="0.25">
      <c r="A57" s="27" t="s">
        <v>34</v>
      </c>
      <c r="B57" s="28"/>
      <c r="C57" s="14"/>
      <c r="D57" s="73">
        <v>5</v>
      </c>
      <c r="E57" s="111">
        <v>945852.14</v>
      </c>
      <c r="F57" s="74">
        <v>101292.24</v>
      </c>
      <c r="G57" s="104">
        <f>1-(+F57/E57)</f>
        <v>0.89290901218450491</v>
      </c>
      <c r="H57" s="15"/>
    </row>
    <row r="58" spans="1:8" ht="15.75" x14ac:dyDescent="0.25">
      <c r="A58" s="27" t="s">
        <v>35</v>
      </c>
      <c r="B58" s="28"/>
      <c r="C58" s="14"/>
      <c r="D58" s="73">
        <v>114</v>
      </c>
      <c r="E58" s="111">
        <v>5446537.75</v>
      </c>
      <c r="F58" s="74">
        <v>336865.35</v>
      </c>
      <c r="G58" s="104">
        <f>1-(+F58/E58)</f>
        <v>0.93815055261482394</v>
      </c>
      <c r="H58" s="15"/>
    </row>
    <row r="59" spans="1:8" ht="15.75" x14ac:dyDescent="0.25">
      <c r="A59" s="27" t="s">
        <v>36</v>
      </c>
      <c r="B59" s="28"/>
      <c r="C59" s="14"/>
      <c r="D59" s="73">
        <v>6</v>
      </c>
      <c r="E59" s="111">
        <v>2671820.25</v>
      </c>
      <c r="F59" s="74">
        <v>88520.25</v>
      </c>
      <c r="G59" s="104">
        <f>1-(+F59/E59)</f>
        <v>0.96686893513888139</v>
      </c>
      <c r="H59" s="15"/>
    </row>
    <row r="60" spans="1:8" ht="15.75" x14ac:dyDescent="0.25">
      <c r="A60" s="27" t="s">
        <v>37</v>
      </c>
      <c r="B60" s="28"/>
      <c r="C60" s="14"/>
      <c r="D60" s="73">
        <v>95</v>
      </c>
      <c r="E60" s="111">
        <v>15740298.449999999</v>
      </c>
      <c r="F60" s="74">
        <v>1069607.98</v>
      </c>
      <c r="G60" s="104">
        <f t="shared" ref="G60:G66" si="1">1-(+F60/E60)</f>
        <v>0.93204652482304107</v>
      </c>
      <c r="H60" s="15"/>
    </row>
    <row r="61" spans="1:8" ht="15.75" x14ac:dyDescent="0.25">
      <c r="A61" s="27" t="s">
        <v>38</v>
      </c>
      <c r="B61" s="28"/>
      <c r="C61" s="14"/>
      <c r="D61" s="73">
        <v>6</v>
      </c>
      <c r="E61" s="111">
        <v>2521339</v>
      </c>
      <c r="F61" s="74">
        <v>78051.25</v>
      </c>
      <c r="G61" s="104">
        <f t="shared" si="1"/>
        <v>0.96904373033534963</v>
      </c>
      <c r="H61" s="2"/>
    </row>
    <row r="62" spans="1:8" ht="15.75" x14ac:dyDescent="0.25">
      <c r="A62" s="27" t="s">
        <v>39</v>
      </c>
      <c r="B62" s="28"/>
      <c r="C62" s="21"/>
      <c r="D62" s="73">
        <v>17</v>
      </c>
      <c r="E62" s="111">
        <v>887995</v>
      </c>
      <c r="F62" s="74">
        <v>150317.25</v>
      </c>
      <c r="G62" s="104">
        <f t="shared" si="1"/>
        <v>0.830722864430543</v>
      </c>
      <c r="H62" s="2"/>
    </row>
    <row r="63" spans="1:8" ht="15.75" x14ac:dyDescent="0.25">
      <c r="A63" s="27" t="s">
        <v>40</v>
      </c>
      <c r="B63" s="28"/>
      <c r="C63" s="33"/>
      <c r="D63" s="73"/>
      <c r="E63" s="111"/>
      <c r="F63" s="74"/>
      <c r="G63" s="104"/>
      <c r="H63" s="2"/>
    </row>
    <row r="64" spans="1:8" ht="18" x14ac:dyDescent="0.25">
      <c r="A64" s="54" t="s">
        <v>41</v>
      </c>
      <c r="B64" s="28"/>
      <c r="C64" s="36"/>
      <c r="D64" s="73">
        <v>4</v>
      </c>
      <c r="E64" s="111">
        <v>312725</v>
      </c>
      <c r="F64" s="74">
        <v>45028.52</v>
      </c>
      <c r="G64" s="104">
        <f t="shared" si="1"/>
        <v>0.85601240706691184</v>
      </c>
      <c r="H64" s="2"/>
    </row>
    <row r="65" spans="1:8" ht="18" x14ac:dyDescent="0.25">
      <c r="A65" s="55" t="s">
        <v>60</v>
      </c>
      <c r="B65" s="28"/>
      <c r="C65" s="36"/>
      <c r="D65" s="73"/>
      <c r="E65" s="111"/>
      <c r="F65" s="74"/>
      <c r="G65" s="104"/>
      <c r="H65" s="2"/>
    </row>
    <row r="66" spans="1:8" ht="15.75" x14ac:dyDescent="0.25">
      <c r="A66" s="27" t="s">
        <v>102</v>
      </c>
      <c r="B66" s="28"/>
      <c r="C66" s="40"/>
      <c r="D66" s="73">
        <v>1022</v>
      </c>
      <c r="E66" s="111">
        <v>76019594.870000005</v>
      </c>
      <c r="F66" s="74">
        <v>8980774.3800000008</v>
      </c>
      <c r="G66" s="104">
        <f t="shared" si="1"/>
        <v>0.88186237515001376</v>
      </c>
      <c r="H66" s="2"/>
    </row>
    <row r="67" spans="1:8" ht="15.75" x14ac:dyDescent="0.25">
      <c r="A67" s="71" t="s">
        <v>103</v>
      </c>
      <c r="B67" s="30"/>
      <c r="C67" s="40"/>
      <c r="D67" s="73"/>
      <c r="E67" s="74"/>
      <c r="F67" s="74"/>
      <c r="G67" s="104"/>
      <c r="H67" s="2"/>
    </row>
    <row r="68" spans="1:8" x14ac:dyDescent="0.2">
      <c r="A68" s="16" t="s">
        <v>42</v>
      </c>
      <c r="B68" s="30"/>
      <c r="C68" s="40"/>
      <c r="D68" s="77"/>
      <c r="E68" s="96"/>
      <c r="F68" s="74"/>
      <c r="G68" s="105"/>
      <c r="H68" s="2"/>
    </row>
    <row r="69" spans="1:8" ht="18" x14ac:dyDescent="0.25">
      <c r="A69" s="16" t="s">
        <v>43</v>
      </c>
      <c r="B69" s="28"/>
      <c r="C69" s="39"/>
      <c r="D69" s="77"/>
      <c r="E69" s="96"/>
      <c r="F69" s="74"/>
      <c r="G69" s="105"/>
      <c r="H69" s="2"/>
    </row>
    <row r="70" spans="1:8" ht="18" x14ac:dyDescent="0.25">
      <c r="A70" s="16" t="s">
        <v>44</v>
      </c>
      <c r="B70" s="28"/>
      <c r="C70" s="39"/>
      <c r="D70" s="77"/>
      <c r="E70" s="95"/>
      <c r="F70" s="74">
        <v>-198.52</v>
      </c>
      <c r="G70" s="105"/>
      <c r="H70" s="2"/>
    </row>
    <row r="71" spans="1:8" ht="18" x14ac:dyDescent="0.25">
      <c r="A71" s="16" t="s">
        <v>30</v>
      </c>
      <c r="B71" s="28"/>
      <c r="C71" s="117"/>
      <c r="D71" s="77"/>
      <c r="E71" s="95"/>
      <c r="F71" s="74"/>
      <c r="G71" s="105"/>
      <c r="H71" s="2"/>
    </row>
    <row r="72" spans="1:8" ht="18" x14ac:dyDescent="0.25">
      <c r="A72" s="32"/>
      <c r="B72" s="18"/>
      <c r="C72" s="39"/>
      <c r="D72" s="77"/>
      <c r="E72" s="80"/>
      <c r="F72" s="80"/>
      <c r="G72" s="105"/>
      <c r="H72" s="2"/>
    </row>
    <row r="73" spans="1:8" ht="18" x14ac:dyDescent="0.25">
      <c r="A73" s="20" t="s">
        <v>45</v>
      </c>
      <c r="B73" s="20"/>
      <c r="C73" s="39"/>
      <c r="D73" s="81">
        <f>SUM(D56:D69)</f>
        <v>1369</v>
      </c>
      <c r="E73" s="82">
        <f>SUM(E56:E72)</f>
        <v>112369794.01000001</v>
      </c>
      <c r="F73" s="82">
        <f>SUM(F56:F72)</f>
        <v>11312353.680000002</v>
      </c>
      <c r="G73" s="110">
        <f>1-(+F73/E73)</f>
        <v>0.89932923006877374</v>
      </c>
      <c r="H73" s="2"/>
    </row>
    <row r="74" spans="1:8" ht="18" x14ac:dyDescent="0.25">
      <c r="A74" s="33"/>
      <c r="B74" s="33"/>
      <c r="C74" s="39"/>
      <c r="D74" s="91"/>
      <c r="E74" s="92"/>
      <c r="F74" s="34"/>
      <c r="G74" s="34"/>
      <c r="H74" s="2"/>
    </row>
    <row r="75" spans="1:8" ht="18" x14ac:dyDescent="0.25">
      <c r="A75" s="35" t="s">
        <v>46</v>
      </c>
      <c r="B75" s="36"/>
      <c r="C75" s="39"/>
      <c r="D75" s="36"/>
      <c r="E75" s="36"/>
      <c r="F75" s="37">
        <f>F73+F39+F51</f>
        <v>12078246.740000002</v>
      </c>
      <c r="G75" s="36"/>
      <c r="H75" s="2"/>
    </row>
    <row r="76" spans="1:8" ht="18" x14ac:dyDescent="0.25">
      <c r="A76" s="43"/>
      <c r="B76" s="39"/>
      <c r="C76" s="39"/>
      <c r="D76" s="39"/>
      <c r="E76" s="44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7"/>
      <c r="F80" s="2"/>
      <c r="G80" s="2"/>
      <c r="H80" s="2"/>
    </row>
    <row r="81" spans="1:8" ht="18" x14ac:dyDescent="0.25">
      <c r="A81" s="43"/>
      <c r="B81" s="39"/>
      <c r="C81" s="39"/>
      <c r="D81" s="39"/>
      <c r="E81" s="39"/>
      <c r="F81" s="2"/>
      <c r="G81" s="2"/>
      <c r="H81" s="2"/>
    </row>
    <row r="82" spans="1:8" ht="15.75" x14ac:dyDescent="0.25">
      <c r="A82" s="48"/>
      <c r="B82" s="2"/>
      <c r="C82" s="2"/>
      <c r="D82" s="2"/>
      <c r="E82" s="2"/>
      <c r="F82" s="2"/>
      <c r="G82" s="2"/>
      <c r="H82" s="2"/>
    </row>
  </sheetData>
  <phoneticPr fontId="17" type="noConversion"/>
  <printOptions horizontalCentered="1"/>
  <pageMargins left="0.75" right="0.75" top="0.31" bottom="0.25" header="0.5" footer="0.5"/>
  <pageSetup scale="46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70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AUGUST 2020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83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99"/>
      <c r="F9" s="74"/>
      <c r="G9" s="104"/>
      <c r="H9" s="15"/>
    </row>
    <row r="10" spans="1:8" ht="15.75" x14ac:dyDescent="0.25">
      <c r="A10" s="93" t="s">
        <v>11</v>
      </c>
      <c r="B10" s="13"/>
      <c r="C10" s="14"/>
      <c r="D10" s="73">
        <v>3</v>
      </c>
      <c r="E10" s="99">
        <v>168125</v>
      </c>
      <c r="F10" s="74">
        <v>49476</v>
      </c>
      <c r="G10" s="104">
        <f>F10/E10</f>
        <v>0.29428104089219331</v>
      </c>
      <c r="H10" s="15"/>
    </row>
    <row r="11" spans="1:8" ht="15.75" x14ac:dyDescent="0.25">
      <c r="A11" s="93" t="s">
        <v>73</v>
      </c>
      <c r="B11" s="13"/>
      <c r="C11" s="14"/>
      <c r="D11" s="73"/>
      <c r="E11" s="99"/>
      <c r="F11" s="74"/>
      <c r="G11" s="104"/>
      <c r="H11" s="15"/>
    </row>
    <row r="12" spans="1:8" ht="15.75" x14ac:dyDescent="0.25">
      <c r="A12" s="93" t="s">
        <v>25</v>
      </c>
      <c r="B12" s="13"/>
      <c r="C12" s="14"/>
      <c r="D12" s="73"/>
      <c r="E12" s="99"/>
      <c r="F12" s="74"/>
      <c r="G12" s="104"/>
      <c r="H12" s="15"/>
    </row>
    <row r="13" spans="1:8" ht="15.75" x14ac:dyDescent="0.25">
      <c r="A13" s="93" t="s">
        <v>74</v>
      </c>
      <c r="B13" s="13"/>
      <c r="C13" s="14"/>
      <c r="D13" s="73">
        <v>9</v>
      </c>
      <c r="E13" s="99">
        <v>1042062</v>
      </c>
      <c r="F13" s="74">
        <v>271583.5</v>
      </c>
      <c r="G13" s="104">
        <f t="shared" ref="G13:G18" si="0">F13/E13</f>
        <v>0.26062124902357059</v>
      </c>
      <c r="H13" s="15"/>
    </row>
    <row r="14" spans="1:8" ht="15.75" x14ac:dyDescent="0.25">
      <c r="A14" s="93" t="s">
        <v>128</v>
      </c>
      <c r="B14" s="13"/>
      <c r="C14" s="14"/>
      <c r="D14" s="73"/>
      <c r="E14" s="99"/>
      <c r="F14" s="74"/>
      <c r="G14" s="104"/>
      <c r="H14" s="15"/>
    </row>
    <row r="15" spans="1:8" ht="15.75" x14ac:dyDescent="0.25">
      <c r="A15" s="93" t="s">
        <v>117</v>
      </c>
      <c r="B15" s="13"/>
      <c r="C15" s="14"/>
      <c r="D15" s="73">
        <v>1</v>
      </c>
      <c r="E15" s="99">
        <v>115125</v>
      </c>
      <c r="F15" s="74">
        <v>37805</v>
      </c>
      <c r="G15" s="104">
        <f t="shared" si="0"/>
        <v>0.32838219326818674</v>
      </c>
      <c r="H15" s="15"/>
    </row>
    <row r="16" spans="1:8" ht="15.75" x14ac:dyDescent="0.25">
      <c r="A16" s="93" t="s">
        <v>126</v>
      </c>
      <c r="B16" s="13"/>
      <c r="C16" s="14"/>
      <c r="D16" s="73"/>
      <c r="E16" s="99"/>
      <c r="F16" s="74"/>
      <c r="G16" s="104"/>
      <c r="H16" s="15"/>
    </row>
    <row r="17" spans="1:8" ht="15.75" x14ac:dyDescent="0.25">
      <c r="A17" s="93" t="s">
        <v>55</v>
      </c>
      <c r="B17" s="13"/>
      <c r="C17" s="14"/>
      <c r="D17" s="73"/>
      <c r="E17" s="99"/>
      <c r="F17" s="74"/>
      <c r="G17" s="104"/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99">
        <v>171772</v>
      </c>
      <c r="F18" s="74">
        <v>-2226</v>
      </c>
      <c r="G18" s="104">
        <f t="shared" si="0"/>
        <v>-1.2959038725752742E-2</v>
      </c>
      <c r="H18" s="15"/>
    </row>
    <row r="19" spans="1:8" ht="15.75" x14ac:dyDescent="0.25">
      <c r="A19" s="93" t="s">
        <v>15</v>
      </c>
      <c r="B19" s="13"/>
      <c r="C19" s="14"/>
      <c r="D19" s="73"/>
      <c r="E19" s="99"/>
      <c r="F19" s="74"/>
      <c r="G19" s="104"/>
      <c r="H19" s="15"/>
    </row>
    <row r="20" spans="1:8" ht="15.75" x14ac:dyDescent="0.25">
      <c r="A20" s="70" t="s">
        <v>134</v>
      </c>
      <c r="B20" s="13"/>
      <c r="C20" s="14"/>
      <c r="D20" s="73"/>
      <c r="E20" s="99"/>
      <c r="F20" s="74"/>
      <c r="G20" s="104"/>
      <c r="H20" s="15"/>
    </row>
    <row r="21" spans="1:8" ht="15.75" x14ac:dyDescent="0.25">
      <c r="A21" s="93" t="s">
        <v>75</v>
      </c>
      <c r="B21" s="13"/>
      <c r="C21" s="14"/>
      <c r="D21" s="73"/>
      <c r="E21" s="99"/>
      <c r="F21" s="74"/>
      <c r="G21" s="104"/>
      <c r="H21" s="15"/>
    </row>
    <row r="22" spans="1:8" ht="15.75" x14ac:dyDescent="0.25">
      <c r="A22" s="93" t="s">
        <v>101</v>
      </c>
      <c r="B22" s="13"/>
      <c r="C22" s="14"/>
      <c r="D22" s="73"/>
      <c r="E22" s="99"/>
      <c r="F22" s="74"/>
      <c r="G22" s="104"/>
      <c r="H22" s="15"/>
    </row>
    <row r="23" spans="1:8" ht="15.75" x14ac:dyDescent="0.25">
      <c r="A23" s="93" t="s">
        <v>71</v>
      </c>
      <c r="B23" s="13"/>
      <c r="C23" s="14"/>
      <c r="D23" s="73"/>
      <c r="E23" s="99"/>
      <c r="F23" s="74"/>
      <c r="G23" s="104"/>
      <c r="H23" s="15"/>
    </row>
    <row r="24" spans="1:8" ht="15.75" x14ac:dyDescent="0.25">
      <c r="A24" s="93" t="s">
        <v>76</v>
      </c>
      <c r="B24" s="13"/>
      <c r="C24" s="14"/>
      <c r="D24" s="73"/>
      <c r="E24" s="99"/>
      <c r="F24" s="74"/>
      <c r="G24" s="104"/>
      <c r="H24" s="15"/>
    </row>
    <row r="25" spans="1:8" ht="15.75" x14ac:dyDescent="0.25">
      <c r="A25" s="94" t="s">
        <v>20</v>
      </c>
      <c r="B25" s="13"/>
      <c r="C25" s="14"/>
      <c r="D25" s="73"/>
      <c r="E25" s="99"/>
      <c r="F25" s="74"/>
      <c r="G25" s="104"/>
      <c r="H25" s="15"/>
    </row>
    <row r="26" spans="1:8" ht="15.75" x14ac:dyDescent="0.25">
      <c r="A26" s="94" t="s">
        <v>21</v>
      </c>
      <c r="B26" s="13"/>
      <c r="C26" s="14"/>
      <c r="D26" s="73"/>
      <c r="E26" s="99"/>
      <c r="F26" s="74"/>
      <c r="G26" s="104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104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104"/>
      <c r="H28" s="15"/>
    </row>
    <row r="29" spans="1:8" ht="15.75" x14ac:dyDescent="0.25">
      <c r="A29" s="70" t="s">
        <v>24</v>
      </c>
      <c r="B29" s="13"/>
      <c r="C29" s="14"/>
      <c r="D29" s="73"/>
      <c r="E29" s="74"/>
      <c r="F29" s="74"/>
      <c r="G29" s="104"/>
      <c r="H29" s="15"/>
    </row>
    <row r="30" spans="1:8" ht="15.75" x14ac:dyDescent="0.25">
      <c r="A30" s="70" t="s">
        <v>109</v>
      </c>
      <c r="B30" s="13"/>
      <c r="C30" s="14"/>
      <c r="D30" s="73">
        <v>1</v>
      </c>
      <c r="E30" s="74">
        <v>145024</v>
      </c>
      <c r="F30" s="74">
        <v>56510</v>
      </c>
      <c r="G30" s="104">
        <f>F30/E30</f>
        <v>0.38965964254192409</v>
      </c>
      <c r="H30" s="15"/>
    </row>
    <row r="31" spans="1:8" ht="15.75" x14ac:dyDescent="0.25">
      <c r="A31" s="70" t="s">
        <v>77</v>
      </c>
      <c r="B31" s="13"/>
      <c r="C31" s="14"/>
      <c r="D31" s="73"/>
      <c r="E31" s="74"/>
      <c r="F31" s="74"/>
      <c r="G31" s="104"/>
      <c r="H31" s="15"/>
    </row>
    <row r="32" spans="1:8" ht="15.75" x14ac:dyDescent="0.25">
      <c r="A32" s="70" t="s">
        <v>142</v>
      </c>
      <c r="B32" s="13"/>
      <c r="C32" s="14"/>
      <c r="D32" s="73"/>
      <c r="E32" s="74"/>
      <c r="F32" s="74"/>
      <c r="G32" s="104"/>
      <c r="H32" s="15"/>
    </row>
    <row r="33" spans="1:8" ht="15.75" x14ac:dyDescent="0.25">
      <c r="A33" s="70" t="s">
        <v>27</v>
      </c>
      <c r="B33" s="13"/>
      <c r="C33" s="14"/>
      <c r="D33" s="73"/>
      <c r="E33" s="74"/>
      <c r="F33" s="74"/>
      <c r="G33" s="104"/>
      <c r="H33" s="15"/>
    </row>
    <row r="34" spans="1:8" ht="15.75" x14ac:dyDescent="0.25">
      <c r="A34" s="70" t="s">
        <v>78</v>
      </c>
      <c r="B34" s="13"/>
      <c r="C34" s="14"/>
      <c r="D34" s="73">
        <v>2</v>
      </c>
      <c r="E34" s="74">
        <v>340217</v>
      </c>
      <c r="F34" s="74">
        <v>112853</v>
      </c>
      <c r="G34" s="104">
        <f>F34/E34</f>
        <v>0.33170887992075648</v>
      </c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105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105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x14ac:dyDescent="0.2">
      <c r="A38" s="17"/>
      <c r="B38" s="18"/>
      <c r="C38" s="14"/>
      <c r="D38" s="77"/>
      <c r="E38" s="96"/>
      <c r="F38" s="96"/>
      <c r="G38" s="105"/>
      <c r="H38" s="15"/>
    </row>
    <row r="39" spans="1:8" ht="15.75" x14ac:dyDescent="0.25">
      <c r="A39" s="19" t="s">
        <v>31</v>
      </c>
      <c r="B39" s="20"/>
      <c r="C39" s="21"/>
      <c r="D39" s="81">
        <f>SUM(D9:D38)</f>
        <v>17</v>
      </c>
      <c r="E39" s="82">
        <f>SUM(E9:E38)</f>
        <v>1982325</v>
      </c>
      <c r="F39" s="82">
        <f>SUM(F9:F38)</f>
        <v>526001.5</v>
      </c>
      <c r="G39" s="106">
        <f>F39/E39</f>
        <v>0.26534574300379604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107"/>
      <c r="H41" s="2"/>
    </row>
    <row r="42" spans="1:8" ht="15.75" x14ac:dyDescent="0.25">
      <c r="A42" s="26"/>
      <c r="B42" s="26"/>
      <c r="C42" s="26"/>
      <c r="D42" s="89"/>
      <c r="E42" s="25" t="s">
        <v>144</v>
      </c>
      <c r="F42" s="25" t="s">
        <v>144</v>
      </c>
      <c r="G42" s="108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145</v>
      </c>
      <c r="F43" s="88" t="s">
        <v>8</v>
      </c>
      <c r="G43" s="109" t="s">
        <v>146</v>
      </c>
      <c r="H43" s="2"/>
    </row>
    <row r="44" spans="1:8" ht="15.75" x14ac:dyDescent="0.25">
      <c r="A44" s="27" t="s">
        <v>33</v>
      </c>
      <c r="B44" s="28"/>
      <c r="C44" s="14"/>
      <c r="D44" s="73">
        <v>19</v>
      </c>
      <c r="E44" s="74">
        <v>2353551.35</v>
      </c>
      <c r="F44" s="74">
        <v>75086.45</v>
      </c>
      <c r="G44" s="104">
        <f>1-(+F44/E44)</f>
        <v>0.9680965320769398</v>
      </c>
      <c r="H44" s="15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104"/>
      <c r="H45" s="15"/>
    </row>
    <row r="46" spans="1:8" ht="15.75" x14ac:dyDescent="0.25">
      <c r="A46" s="27" t="s">
        <v>35</v>
      </c>
      <c r="B46" s="28"/>
      <c r="C46" s="14"/>
      <c r="D46" s="73">
        <v>120</v>
      </c>
      <c r="E46" s="74">
        <v>6443011.75</v>
      </c>
      <c r="F46" s="74">
        <v>454589.88</v>
      </c>
      <c r="G46" s="104">
        <f t="shared" ref="G46:G52" si="1">1-(+F46/E46)</f>
        <v>0.92944450551405555</v>
      </c>
      <c r="H46" s="15"/>
    </row>
    <row r="47" spans="1:8" ht="15.75" x14ac:dyDescent="0.25">
      <c r="A47" s="27" t="s">
        <v>36</v>
      </c>
      <c r="B47" s="28"/>
      <c r="C47" s="14"/>
      <c r="D47" s="73">
        <v>32</v>
      </c>
      <c r="E47" s="74">
        <v>2497508.25</v>
      </c>
      <c r="F47" s="74">
        <v>177284.75</v>
      </c>
      <c r="G47" s="104">
        <f t="shared" si="1"/>
        <v>0.92901534959894527</v>
      </c>
      <c r="H47" s="15"/>
    </row>
    <row r="48" spans="1:8" ht="15.75" x14ac:dyDescent="0.25">
      <c r="A48" s="27" t="s">
        <v>37</v>
      </c>
      <c r="B48" s="28"/>
      <c r="C48" s="14"/>
      <c r="D48" s="73">
        <v>87</v>
      </c>
      <c r="E48" s="74">
        <v>7017829</v>
      </c>
      <c r="F48" s="74">
        <v>619378.05000000005</v>
      </c>
      <c r="G48" s="104">
        <f t="shared" si="1"/>
        <v>0.91174221400948929</v>
      </c>
      <c r="H48" s="15"/>
    </row>
    <row r="49" spans="1:8" ht="15.75" x14ac:dyDescent="0.25">
      <c r="A49" s="27" t="s">
        <v>38</v>
      </c>
      <c r="B49" s="28"/>
      <c r="C49" s="14"/>
      <c r="D49" s="73">
        <v>6</v>
      </c>
      <c r="E49" s="74">
        <v>885987</v>
      </c>
      <c r="F49" s="74">
        <v>25910</v>
      </c>
      <c r="G49" s="104">
        <f t="shared" si="1"/>
        <v>0.97075577858365869</v>
      </c>
      <c r="H49" s="15"/>
    </row>
    <row r="50" spans="1:8" ht="15.75" x14ac:dyDescent="0.25">
      <c r="A50" s="27" t="s">
        <v>39</v>
      </c>
      <c r="B50" s="28"/>
      <c r="C50" s="14"/>
      <c r="D50" s="73">
        <v>6</v>
      </c>
      <c r="E50" s="74">
        <v>987400</v>
      </c>
      <c r="F50" s="74">
        <v>86590</v>
      </c>
      <c r="G50" s="104">
        <f t="shared" si="1"/>
        <v>0.91230504354871378</v>
      </c>
      <c r="H50" s="15"/>
    </row>
    <row r="51" spans="1:8" ht="15.75" x14ac:dyDescent="0.25">
      <c r="A51" s="27" t="s">
        <v>40</v>
      </c>
      <c r="B51" s="28"/>
      <c r="C51" s="14"/>
      <c r="D51" s="73"/>
      <c r="E51" s="74"/>
      <c r="F51" s="74"/>
      <c r="G51" s="104"/>
      <c r="H51" s="15"/>
    </row>
    <row r="52" spans="1:8" ht="15.75" x14ac:dyDescent="0.25">
      <c r="A52" s="54" t="s">
        <v>41</v>
      </c>
      <c r="B52" s="28"/>
      <c r="C52" s="14"/>
      <c r="D52" s="73">
        <v>1</v>
      </c>
      <c r="E52" s="74">
        <v>676150</v>
      </c>
      <c r="F52" s="74">
        <v>-6225</v>
      </c>
      <c r="G52" s="104">
        <f t="shared" si="1"/>
        <v>1.0092065370110184</v>
      </c>
      <c r="H52" s="15"/>
    </row>
    <row r="53" spans="1:8" ht="15.75" x14ac:dyDescent="0.25">
      <c r="A53" s="55" t="s">
        <v>60</v>
      </c>
      <c r="B53" s="28"/>
      <c r="C53" s="14"/>
      <c r="D53" s="73"/>
      <c r="E53" s="74"/>
      <c r="F53" s="74"/>
      <c r="G53" s="104"/>
      <c r="H53" s="15"/>
    </row>
    <row r="54" spans="1:8" ht="15.75" x14ac:dyDescent="0.25">
      <c r="A54" s="27" t="s">
        <v>102</v>
      </c>
      <c r="B54" s="28"/>
      <c r="C54" s="14"/>
      <c r="D54" s="73">
        <v>589</v>
      </c>
      <c r="E54" s="74">
        <v>34233260.43</v>
      </c>
      <c r="F54" s="74">
        <v>4035936.6</v>
      </c>
      <c r="G54" s="104">
        <f>1-(+F54/E54)</f>
        <v>0.88210481416887931</v>
      </c>
      <c r="H54" s="15"/>
    </row>
    <row r="55" spans="1:8" ht="15.75" x14ac:dyDescent="0.25">
      <c r="A55" s="71" t="s">
        <v>103</v>
      </c>
      <c r="B55" s="30"/>
      <c r="C55" s="14"/>
      <c r="D55" s="73"/>
      <c r="E55" s="74"/>
      <c r="F55" s="74"/>
      <c r="G55" s="104"/>
      <c r="H55" s="15"/>
    </row>
    <row r="56" spans="1:8" x14ac:dyDescent="0.2">
      <c r="A56" s="16" t="s">
        <v>42</v>
      </c>
      <c r="B56" s="30"/>
      <c r="C56" s="14"/>
      <c r="D56" s="77"/>
      <c r="E56" s="96"/>
      <c r="F56" s="74"/>
      <c r="G56" s="105"/>
      <c r="H56" s="15"/>
    </row>
    <row r="57" spans="1:8" x14ac:dyDescent="0.2">
      <c r="A57" s="16" t="s">
        <v>43</v>
      </c>
      <c r="B57" s="28"/>
      <c r="C57" s="14"/>
      <c r="D57" s="77"/>
      <c r="E57" s="96"/>
      <c r="F57" s="74"/>
      <c r="G57" s="105"/>
      <c r="H57" s="15"/>
    </row>
    <row r="58" spans="1:8" x14ac:dyDescent="0.2">
      <c r="A58" s="16" t="s">
        <v>44</v>
      </c>
      <c r="B58" s="28"/>
      <c r="C58" s="14"/>
      <c r="D58" s="77"/>
      <c r="E58" s="95"/>
      <c r="F58" s="74"/>
      <c r="G58" s="105"/>
      <c r="H58" s="15"/>
    </row>
    <row r="59" spans="1:8" x14ac:dyDescent="0.2">
      <c r="A59" s="16" t="s">
        <v>30</v>
      </c>
      <c r="B59" s="28"/>
      <c r="C59" s="21"/>
      <c r="D59" s="77"/>
      <c r="E59" s="95"/>
      <c r="F59" s="74"/>
      <c r="G59" s="105"/>
      <c r="H59" s="15"/>
    </row>
    <row r="60" spans="1:8" ht="15.75" x14ac:dyDescent="0.25">
      <c r="A60" s="32"/>
      <c r="B60" s="18"/>
      <c r="C60" s="33"/>
      <c r="D60" s="77"/>
      <c r="E60" s="80"/>
      <c r="F60" s="80"/>
      <c r="G60" s="105"/>
      <c r="H60" s="2"/>
    </row>
    <row r="61" spans="1:8" ht="18" x14ac:dyDescent="0.25">
      <c r="A61" s="20" t="s">
        <v>45</v>
      </c>
      <c r="B61" s="20"/>
      <c r="C61" s="36"/>
      <c r="D61" s="81">
        <f>SUM(D44:D57)</f>
        <v>860</v>
      </c>
      <c r="E61" s="82">
        <f>SUM(E44:E60)</f>
        <v>55094697.780000001</v>
      </c>
      <c r="F61" s="82">
        <f>SUM(F44:F60)</f>
        <v>5468550.7300000004</v>
      </c>
      <c r="G61" s="110">
        <f>1-(+F61/E61)</f>
        <v>0.90074270391977451</v>
      </c>
      <c r="H61" s="2"/>
    </row>
    <row r="62" spans="1:8" ht="18" x14ac:dyDescent="0.25">
      <c r="A62" s="38"/>
      <c r="B62" s="39"/>
      <c r="C62" s="39"/>
      <c r="D62" s="91"/>
      <c r="E62" s="92"/>
      <c r="F62" s="34"/>
      <c r="G62" s="34"/>
      <c r="H62" s="2"/>
    </row>
    <row r="63" spans="1:8" ht="18" x14ac:dyDescent="0.25">
      <c r="A63" s="35" t="s">
        <v>46</v>
      </c>
      <c r="B63" s="40"/>
      <c r="C63" s="40"/>
      <c r="D63" s="36"/>
      <c r="E63" s="36"/>
      <c r="F63" s="37">
        <f>F61+F39</f>
        <v>5994552.2300000004</v>
      </c>
      <c r="G63" s="36"/>
      <c r="H63" s="2"/>
    </row>
    <row r="64" spans="1:8" ht="18" x14ac:dyDescent="0.25">
      <c r="A64" s="35"/>
      <c r="B64" s="40"/>
      <c r="C64" s="40"/>
      <c r="D64" s="36"/>
      <c r="E64" s="36"/>
      <c r="F64" s="41"/>
      <c r="G64" s="40"/>
      <c r="H64" s="2"/>
    </row>
    <row r="65" spans="1:8" ht="15.75" x14ac:dyDescent="0.2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8" x14ac:dyDescent="0.25">
      <c r="A67" s="4"/>
      <c r="B67" s="39"/>
      <c r="C67" s="39"/>
      <c r="D67" s="39"/>
      <c r="E67" s="39"/>
      <c r="F67" s="37"/>
      <c r="G67" s="39"/>
      <c r="H67" s="2"/>
    </row>
    <row r="68" spans="1:8" x14ac:dyDescent="0.2">
      <c r="A68" s="42" t="s">
        <v>50</v>
      </c>
    </row>
    <row r="70" spans="1:8" ht="18" x14ac:dyDescent="0.25">
      <c r="A70" s="116"/>
      <c r="B70" s="117"/>
      <c r="C70" s="117"/>
      <c r="D70" s="117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70"/>
  <sheetViews>
    <sheetView showOutlineSymbols="0" zoomScale="87" zoomScaleNormal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AUGUST 2020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84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 x14ac:dyDescent="0.25">
      <c r="A10" s="93" t="s">
        <v>11</v>
      </c>
      <c r="B10" s="13"/>
      <c r="C10" s="14"/>
      <c r="D10" s="73"/>
      <c r="E10" s="74"/>
      <c r="F10" s="74"/>
      <c r="G10" s="75"/>
      <c r="H10" s="15"/>
    </row>
    <row r="11" spans="1:8" ht="15.75" x14ac:dyDescent="0.25">
      <c r="A11" s="93" t="s">
        <v>69</v>
      </c>
      <c r="B11" s="13"/>
      <c r="C11" s="14"/>
      <c r="D11" s="73"/>
      <c r="E11" s="74"/>
      <c r="F11" s="74"/>
      <c r="G11" s="75"/>
      <c r="H11" s="15"/>
    </row>
    <row r="12" spans="1:8" ht="15.75" x14ac:dyDescent="0.2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 x14ac:dyDescent="0.25">
      <c r="A13" s="93" t="s">
        <v>120</v>
      </c>
      <c r="B13" s="13"/>
      <c r="C13" s="14"/>
      <c r="D13" s="73"/>
      <c r="E13" s="74"/>
      <c r="F13" s="74"/>
      <c r="G13" s="75"/>
      <c r="H13" s="15"/>
    </row>
    <row r="14" spans="1:8" ht="15.75" x14ac:dyDescent="0.25">
      <c r="A14" s="93" t="s">
        <v>100</v>
      </c>
      <c r="B14" s="13"/>
      <c r="C14" s="14"/>
      <c r="D14" s="73"/>
      <c r="E14" s="74"/>
      <c r="F14" s="74"/>
      <c r="G14" s="75"/>
      <c r="H14" s="15"/>
    </row>
    <row r="15" spans="1:8" ht="15.75" x14ac:dyDescent="0.25">
      <c r="A15" s="93" t="s">
        <v>57</v>
      </c>
      <c r="B15" s="13"/>
      <c r="C15" s="14"/>
      <c r="D15" s="73"/>
      <c r="E15" s="74"/>
      <c r="F15" s="74"/>
      <c r="G15" s="75"/>
      <c r="H15" s="15"/>
    </row>
    <row r="16" spans="1:8" ht="15.75" x14ac:dyDescent="0.25">
      <c r="A16" s="93" t="s">
        <v>70</v>
      </c>
      <c r="B16" s="13"/>
      <c r="C16" s="14"/>
      <c r="D16" s="73"/>
      <c r="E16" s="74"/>
      <c r="F16" s="74"/>
      <c r="G16" s="75"/>
      <c r="H16" s="15"/>
    </row>
    <row r="17" spans="1:8" ht="15.75" x14ac:dyDescent="0.25">
      <c r="A17" s="93" t="s">
        <v>25</v>
      </c>
      <c r="B17" s="13"/>
      <c r="C17" s="14"/>
      <c r="D17" s="73">
        <v>1</v>
      </c>
      <c r="E17" s="74">
        <v>152594</v>
      </c>
      <c r="F17" s="74">
        <v>35263</v>
      </c>
      <c r="G17" s="75">
        <f>F17/E17</f>
        <v>0.23109034431235828</v>
      </c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74">
        <v>276535</v>
      </c>
      <c r="F18" s="74">
        <v>68674</v>
      </c>
      <c r="G18" s="75">
        <f>F18/E18</f>
        <v>0.24833746180411159</v>
      </c>
      <c r="H18" s="15"/>
    </row>
    <row r="19" spans="1:8" ht="15.75" x14ac:dyDescent="0.2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x14ac:dyDescent="0.25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.75" x14ac:dyDescent="0.25">
      <c r="A21" s="93" t="s">
        <v>71</v>
      </c>
      <c r="B21" s="13"/>
      <c r="C21" s="14"/>
      <c r="D21" s="73"/>
      <c r="E21" s="74"/>
      <c r="F21" s="74"/>
      <c r="G21" s="75"/>
      <c r="H21" s="15"/>
    </row>
    <row r="22" spans="1:8" ht="15.75" x14ac:dyDescent="0.25">
      <c r="A22" s="93" t="s">
        <v>137</v>
      </c>
      <c r="B22" s="13"/>
      <c r="C22" s="14"/>
      <c r="D22" s="73"/>
      <c r="E22" s="74"/>
      <c r="F22" s="74"/>
      <c r="G22" s="75"/>
      <c r="H22" s="15"/>
    </row>
    <row r="23" spans="1:8" ht="15.75" x14ac:dyDescent="0.25">
      <c r="A23" s="93" t="s">
        <v>18</v>
      </c>
      <c r="B23" s="13"/>
      <c r="C23" s="14"/>
      <c r="D23" s="73"/>
      <c r="E23" s="74"/>
      <c r="F23" s="74"/>
      <c r="G23" s="75"/>
      <c r="H23" s="15"/>
    </row>
    <row r="24" spans="1:8" ht="15.75" x14ac:dyDescent="0.25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.75" x14ac:dyDescent="0.25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.75" x14ac:dyDescent="0.2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x14ac:dyDescent="0.25">
      <c r="A29" s="70" t="s">
        <v>24</v>
      </c>
      <c r="B29" s="13"/>
      <c r="C29" s="14"/>
      <c r="D29" s="73"/>
      <c r="E29" s="74"/>
      <c r="F29" s="74"/>
      <c r="G29" s="75"/>
      <c r="H29" s="15"/>
    </row>
    <row r="30" spans="1:8" ht="15.75" x14ac:dyDescent="0.25">
      <c r="A30" s="70" t="s">
        <v>116</v>
      </c>
      <c r="B30" s="13"/>
      <c r="C30" s="14"/>
      <c r="D30" s="73"/>
      <c r="E30" s="74"/>
      <c r="F30" s="74"/>
      <c r="G30" s="75"/>
      <c r="H30" s="15"/>
    </row>
    <row r="31" spans="1:8" ht="15.75" x14ac:dyDescent="0.25">
      <c r="A31" s="70" t="s">
        <v>27</v>
      </c>
      <c r="B31" s="13"/>
      <c r="C31" s="14"/>
      <c r="D31" s="73">
        <v>1</v>
      </c>
      <c r="E31" s="74">
        <v>15869</v>
      </c>
      <c r="F31" s="74">
        <v>6326</v>
      </c>
      <c r="G31" s="75">
        <f>F31/E31</f>
        <v>0.39863885563047452</v>
      </c>
      <c r="H31" s="15"/>
    </row>
    <row r="32" spans="1:8" ht="15.75" x14ac:dyDescent="0.25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.75" x14ac:dyDescent="0.25">
      <c r="A33" s="70" t="s">
        <v>124</v>
      </c>
      <c r="B33" s="13"/>
      <c r="C33" s="14"/>
      <c r="D33" s="73">
        <v>4</v>
      </c>
      <c r="E33" s="74">
        <v>253638</v>
      </c>
      <c r="F33" s="74">
        <v>77592</v>
      </c>
      <c r="G33" s="75">
        <f>F33/E33</f>
        <v>0.30591630591630592</v>
      </c>
      <c r="H33" s="15"/>
    </row>
    <row r="34" spans="1:8" ht="15.75" x14ac:dyDescent="0.25">
      <c r="A34" s="70" t="s">
        <v>140</v>
      </c>
      <c r="B34" s="13"/>
      <c r="C34" s="14"/>
      <c r="D34" s="73"/>
      <c r="E34" s="74"/>
      <c r="F34" s="74"/>
      <c r="G34" s="75"/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79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7</v>
      </c>
      <c r="E39" s="82">
        <f>SUM(E9:E38)</f>
        <v>698636</v>
      </c>
      <c r="F39" s="82">
        <f>SUM(F9:F38)</f>
        <v>187855</v>
      </c>
      <c r="G39" s="83">
        <f>F39/E39</f>
        <v>0.26888823364384312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144</v>
      </c>
      <c r="F42" s="25" t="s">
        <v>144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145</v>
      </c>
      <c r="F43" s="88" t="s">
        <v>8</v>
      </c>
      <c r="G43" s="88" t="s">
        <v>146</v>
      </c>
      <c r="H43" s="2"/>
    </row>
    <row r="44" spans="1:8" ht="15.75" x14ac:dyDescent="0.25">
      <c r="A44" s="27" t="s">
        <v>33</v>
      </c>
      <c r="B44" s="28"/>
      <c r="C44" s="14"/>
      <c r="D44" s="73">
        <v>36</v>
      </c>
      <c r="E44" s="74">
        <v>2590806.4</v>
      </c>
      <c r="F44" s="74">
        <v>182625.85</v>
      </c>
      <c r="G44" s="75">
        <f>1-(+F44/E44)</f>
        <v>0.92951003594865289</v>
      </c>
      <c r="H44" s="15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x14ac:dyDescent="0.25">
      <c r="A46" s="27" t="s">
        <v>35</v>
      </c>
      <c r="B46" s="28"/>
      <c r="C46" s="14"/>
      <c r="D46" s="73">
        <v>48</v>
      </c>
      <c r="E46" s="74">
        <v>2398796.75</v>
      </c>
      <c r="F46" s="74">
        <v>230104.98</v>
      </c>
      <c r="G46" s="75">
        <f>1-(+F46/E46)</f>
        <v>0.90407483251759446</v>
      </c>
      <c r="H46" s="15"/>
    </row>
    <row r="47" spans="1:8" ht="15.75" x14ac:dyDescent="0.25">
      <c r="A47" s="27" t="s">
        <v>36</v>
      </c>
      <c r="B47" s="28"/>
      <c r="C47" s="14"/>
      <c r="D47" s="73"/>
      <c r="E47" s="74"/>
      <c r="F47" s="74"/>
      <c r="G47" s="75"/>
      <c r="H47" s="15"/>
    </row>
    <row r="48" spans="1:8" ht="15.75" x14ac:dyDescent="0.25">
      <c r="A48" s="27" t="s">
        <v>37</v>
      </c>
      <c r="B48" s="28"/>
      <c r="C48" s="14"/>
      <c r="D48" s="73">
        <v>32</v>
      </c>
      <c r="E48" s="74">
        <v>2307557.21</v>
      </c>
      <c r="F48" s="74">
        <v>224090.39</v>
      </c>
      <c r="G48" s="75">
        <f>1-(+F48/E48)</f>
        <v>0.90288847919831206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x14ac:dyDescent="0.25">
      <c r="A50" s="27" t="s">
        <v>39</v>
      </c>
      <c r="B50" s="28"/>
      <c r="C50" s="14"/>
      <c r="D50" s="73">
        <v>3</v>
      </c>
      <c r="E50" s="74">
        <v>355005</v>
      </c>
      <c r="F50" s="74">
        <v>35285</v>
      </c>
      <c r="G50" s="75">
        <f>1-(+F50/E50)</f>
        <v>0.90060703370375061</v>
      </c>
      <c r="H50" s="15"/>
    </row>
    <row r="51" spans="1:8" ht="15.75" x14ac:dyDescent="0.2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x14ac:dyDescent="0.2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x14ac:dyDescent="0.25">
      <c r="A53" s="27" t="s">
        <v>61</v>
      </c>
      <c r="B53" s="30"/>
      <c r="C53" s="14"/>
      <c r="D53" s="112">
        <v>314</v>
      </c>
      <c r="E53" s="113">
        <v>21869630.559999999</v>
      </c>
      <c r="F53" s="113">
        <v>2688337.82</v>
      </c>
      <c r="G53" s="75">
        <f>1-(+F53/E53)</f>
        <v>0.87707438346411648</v>
      </c>
      <c r="H53" s="15"/>
    </row>
    <row r="54" spans="1:8" ht="15.75" x14ac:dyDescent="0.25">
      <c r="A54" s="27" t="s">
        <v>62</v>
      </c>
      <c r="B54" s="30"/>
      <c r="C54" s="14"/>
      <c r="D54" s="73"/>
      <c r="E54" s="74"/>
      <c r="F54" s="74"/>
      <c r="G54" s="75"/>
      <c r="H54" s="15"/>
    </row>
    <row r="55" spans="1:8" x14ac:dyDescent="0.2">
      <c r="A55" s="16" t="s">
        <v>42</v>
      </c>
      <c r="B55" s="30"/>
      <c r="C55" s="14"/>
      <c r="D55" s="77"/>
      <c r="E55" s="96"/>
      <c r="F55" s="74"/>
      <c r="G55" s="79"/>
      <c r="H55" s="15"/>
    </row>
    <row r="56" spans="1:8" x14ac:dyDescent="0.2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x14ac:dyDescent="0.2">
      <c r="A57" s="16" t="s">
        <v>44</v>
      </c>
      <c r="B57" s="28"/>
      <c r="C57" s="14"/>
      <c r="D57" s="77"/>
      <c r="E57" s="95"/>
      <c r="F57" s="74"/>
      <c r="G57" s="79"/>
      <c r="H57" s="15"/>
    </row>
    <row r="58" spans="1:8" x14ac:dyDescent="0.2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.75" x14ac:dyDescent="0.25">
      <c r="A59" s="32"/>
      <c r="B59" s="18"/>
      <c r="C59" s="14"/>
      <c r="D59" s="77"/>
      <c r="E59" s="97"/>
      <c r="F59" s="80"/>
      <c r="G59" s="79"/>
      <c r="H59" s="15"/>
    </row>
    <row r="60" spans="1:8" ht="15.75" x14ac:dyDescent="0.25">
      <c r="A60" s="20" t="s">
        <v>45</v>
      </c>
      <c r="B60" s="20"/>
      <c r="C60" s="21"/>
      <c r="D60" s="81">
        <f>SUM(D44:D56)</f>
        <v>433</v>
      </c>
      <c r="E60" s="82">
        <f>SUM(E44:E59)</f>
        <v>29521795.919999998</v>
      </c>
      <c r="F60" s="82">
        <f>SUM(F44:F59)</f>
        <v>3360444.04</v>
      </c>
      <c r="G60" s="83">
        <f>1-(F60/E60)</f>
        <v>0.88617074485893943</v>
      </c>
      <c r="H60" s="15"/>
    </row>
    <row r="61" spans="1:8" x14ac:dyDescent="0.2">
      <c r="A61" s="33"/>
      <c r="B61" s="33"/>
      <c r="C61" s="50"/>
      <c r="D61" s="98"/>
      <c r="E61" s="92"/>
      <c r="F61" s="34"/>
      <c r="G61" s="34"/>
      <c r="H61" s="2"/>
    </row>
    <row r="62" spans="1:8" ht="18" x14ac:dyDescent="0.25">
      <c r="A62" s="35" t="s">
        <v>46</v>
      </c>
      <c r="B62" s="36"/>
      <c r="C62" s="39"/>
      <c r="D62" s="51"/>
      <c r="E62" s="36"/>
      <c r="F62" s="37">
        <f>F60+F39</f>
        <v>3548299.04</v>
      </c>
      <c r="G62" s="36"/>
      <c r="H62" s="2"/>
    </row>
    <row r="63" spans="1:8" ht="18" x14ac:dyDescent="0.25">
      <c r="A63" s="38"/>
      <c r="B63" s="39"/>
      <c r="C63" s="39"/>
      <c r="D63" s="52"/>
      <c r="E63" s="39"/>
      <c r="F63" s="37"/>
      <c r="G63" s="39"/>
      <c r="H63" s="2"/>
    </row>
    <row r="64" spans="1:8" ht="15.75" x14ac:dyDescent="0.2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50</v>
      </c>
      <c r="B68" s="39"/>
      <c r="C68" s="39"/>
      <c r="D68" s="39"/>
      <c r="E68" s="39"/>
      <c r="F68" s="37"/>
      <c r="G68" s="39"/>
      <c r="H68" s="2"/>
    </row>
    <row r="70" spans="1:8" ht="18" x14ac:dyDescent="0.25">
      <c r="A70" s="116"/>
      <c r="B70" s="117"/>
      <c r="C70" s="117"/>
      <c r="D70" s="117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zoomScale="87" zoomScaleNormal="87" workbookViewId="0">
      <selection activeCell="F9" sqref="F9"/>
    </sheetView>
  </sheetViews>
  <sheetFormatPr defaultRowHeight="15" x14ac:dyDescent="0.2"/>
  <cols>
    <col min="1" max="1" width="9.6640625" style="57" customWidth="1"/>
    <col min="2" max="2" width="15.6640625" style="57" customWidth="1"/>
    <col min="3" max="3" width="3.6640625" style="57" customWidth="1"/>
    <col min="4" max="4" width="6.6640625" style="57" customWidth="1"/>
    <col min="5" max="6" width="14.6640625" style="57" customWidth="1"/>
    <col min="7" max="7" width="11.6640625" style="57" customWidth="1"/>
    <col min="8" max="8" width="3.6640625" style="57" customWidth="1"/>
    <col min="9" max="16384" width="8.88671875" style="57"/>
  </cols>
  <sheetData>
    <row r="1" spans="1:8" ht="23.25" x14ac:dyDescent="0.35">
      <c r="A1" s="56" t="s">
        <v>0</v>
      </c>
      <c r="B1" s="21"/>
      <c r="C1" s="21"/>
      <c r="D1" s="21"/>
      <c r="E1" s="21"/>
      <c r="F1" s="21"/>
      <c r="G1" s="21"/>
      <c r="H1" s="21"/>
    </row>
    <row r="2" spans="1:8" ht="23.25" x14ac:dyDescent="0.35">
      <c r="A2" s="56" t="s">
        <v>1</v>
      </c>
      <c r="B2" s="21"/>
      <c r="C2" s="21"/>
      <c r="D2" s="21"/>
      <c r="E2" s="21"/>
      <c r="F2" s="21"/>
      <c r="G2" s="21"/>
      <c r="H2" s="21"/>
    </row>
    <row r="3" spans="1:8" ht="23.25" x14ac:dyDescent="0.35">
      <c r="A3" s="1" t="str">
        <f>ARG!$A$3</f>
        <v>MONTH ENDED:   AUGUST 2020</v>
      </c>
      <c r="B3" s="21"/>
      <c r="C3" s="21"/>
      <c r="D3" s="21"/>
      <c r="E3" s="21"/>
      <c r="F3" s="21"/>
      <c r="G3" s="21"/>
      <c r="H3" s="21"/>
    </row>
    <row r="4" spans="1:8" x14ac:dyDescent="0.2">
      <c r="A4" s="60"/>
      <c r="B4" s="60"/>
      <c r="C4" s="60"/>
      <c r="D4" s="60"/>
      <c r="E4" s="60"/>
      <c r="F4" s="5"/>
      <c r="G4" s="5"/>
      <c r="H4" s="21"/>
    </row>
    <row r="5" spans="1:8" ht="23.25" x14ac:dyDescent="0.35">
      <c r="A5" s="21"/>
      <c r="B5" s="60"/>
      <c r="C5" s="60"/>
      <c r="D5" s="61" t="s">
        <v>158</v>
      </c>
      <c r="E5" s="62"/>
      <c r="F5" s="8"/>
      <c r="G5" s="5"/>
      <c r="H5" s="63"/>
    </row>
    <row r="6" spans="1:8" ht="18" x14ac:dyDescent="0.25">
      <c r="A6" s="23" t="s">
        <v>3</v>
      </c>
      <c r="B6" s="60"/>
      <c r="C6" s="60"/>
      <c r="D6" s="60"/>
      <c r="E6" s="60"/>
      <c r="F6" s="5"/>
      <c r="G6" s="5"/>
      <c r="H6" s="63"/>
    </row>
    <row r="7" spans="1:8" ht="15.75" x14ac:dyDescent="0.25">
      <c r="A7" s="64"/>
      <c r="B7" s="64"/>
      <c r="C7" s="64"/>
      <c r="D7" s="64"/>
      <c r="E7" s="25" t="s">
        <v>4</v>
      </c>
      <c r="F7" s="25" t="s">
        <v>4</v>
      </c>
      <c r="G7" s="12" t="s">
        <v>5</v>
      </c>
      <c r="H7" s="24"/>
    </row>
    <row r="8" spans="1:8" ht="15.75" x14ac:dyDescent="0.25">
      <c r="A8" s="64"/>
      <c r="B8" s="64"/>
      <c r="C8" s="64"/>
      <c r="D8" s="25" t="s">
        <v>6</v>
      </c>
      <c r="E8" s="25" t="s">
        <v>7</v>
      </c>
      <c r="F8" s="12" t="s">
        <v>8</v>
      </c>
      <c r="G8" s="12" t="s">
        <v>9</v>
      </c>
      <c r="H8" s="24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66"/>
    </row>
    <row r="10" spans="1:8" ht="15.75" x14ac:dyDescent="0.25">
      <c r="A10" s="93" t="s">
        <v>11</v>
      </c>
      <c r="B10" s="13"/>
      <c r="C10" s="14"/>
      <c r="D10" s="73">
        <v>1</v>
      </c>
      <c r="E10" s="74">
        <v>53176</v>
      </c>
      <c r="F10" s="74">
        <v>23204.5</v>
      </c>
      <c r="G10" s="75">
        <f>F10/E10</f>
        <v>0.43637167143072064</v>
      </c>
      <c r="H10" s="66"/>
    </row>
    <row r="11" spans="1:8" ht="15.75" x14ac:dyDescent="0.25">
      <c r="A11" s="93" t="s">
        <v>52</v>
      </c>
      <c r="B11" s="13"/>
      <c r="C11" s="14"/>
      <c r="D11" s="73"/>
      <c r="E11" s="74"/>
      <c r="F11" s="74"/>
      <c r="G11" s="75"/>
      <c r="H11" s="66"/>
    </row>
    <row r="12" spans="1:8" ht="15.75" x14ac:dyDescent="0.25">
      <c r="A12" s="93" t="s">
        <v>63</v>
      </c>
      <c r="B12" s="13"/>
      <c r="C12" s="14"/>
      <c r="D12" s="73"/>
      <c r="E12" s="74"/>
      <c r="F12" s="74"/>
      <c r="G12" s="75"/>
      <c r="H12" s="66"/>
    </row>
    <row r="13" spans="1:8" ht="15.75" x14ac:dyDescent="0.25">
      <c r="A13" s="93" t="s">
        <v>13</v>
      </c>
      <c r="B13" s="13"/>
      <c r="C13" s="14"/>
      <c r="D13" s="73"/>
      <c r="E13" s="74"/>
      <c r="F13" s="74"/>
      <c r="G13" s="75"/>
      <c r="H13" s="66"/>
    </row>
    <row r="14" spans="1:8" ht="15.75" x14ac:dyDescent="0.25">
      <c r="A14" s="93" t="s">
        <v>65</v>
      </c>
      <c r="B14" s="13"/>
      <c r="C14" s="14"/>
      <c r="D14" s="73"/>
      <c r="E14" s="74"/>
      <c r="F14" s="74"/>
      <c r="G14" s="75"/>
      <c r="H14" s="66"/>
    </row>
    <row r="15" spans="1:8" ht="15.75" x14ac:dyDescent="0.25">
      <c r="A15" s="93" t="s">
        <v>25</v>
      </c>
      <c r="B15" s="13"/>
      <c r="C15" s="14"/>
      <c r="D15" s="73">
        <v>3</v>
      </c>
      <c r="E15" s="74">
        <v>389832</v>
      </c>
      <c r="F15" s="74">
        <v>83761</v>
      </c>
      <c r="G15" s="75">
        <f>F15/E15</f>
        <v>0.21486435182334954</v>
      </c>
      <c r="H15" s="66"/>
    </row>
    <row r="16" spans="1:8" ht="15.75" x14ac:dyDescent="0.25">
      <c r="A16" s="93" t="s">
        <v>66</v>
      </c>
      <c r="B16" s="13"/>
      <c r="C16" s="14"/>
      <c r="D16" s="73"/>
      <c r="E16" s="74"/>
      <c r="F16" s="74"/>
      <c r="G16" s="75"/>
      <c r="H16" s="66"/>
    </row>
    <row r="17" spans="1:8" ht="15.75" x14ac:dyDescent="0.25">
      <c r="A17" s="93" t="s">
        <v>101</v>
      </c>
      <c r="B17" s="13"/>
      <c r="C17" s="14"/>
      <c r="D17" s="73"/>
      <c r="E17" s="74"/>
      <c r="F17" s="74"/>
      <c r="G17" s="75"/>
      <c r="H17" s="66"/>
    </row>
    <row r="18" spans="1:8" ht="15.75" x14ac:dyDescent="0.25">
      <c r="A18" s="93" t="s">
        <v>14</v>
      </c>
      <c r="B18" s="13"/>
      <c r="C18" s="14"/>
      <c r="D18" s="73"/>
      <c r="E18" s="74"/>
      <c r="F18" s="74"/>
      <c r="G18" s="75"/>
      <c r="H18" s="66"/>
    </row>
    <row r="19" spans="1:8" ht="15.75" x14ac:dyDescent="0.25">
      <c r="A19" s="93" t="s">
        <v>16</v>
      </c>
      <c r="B19" s="13"/>
      <c r="C19" s="14"/>
      <c r="D19" s="73">
        <v>1</v>
      </c>
      <c r="E19" s="74">
        <v>396596</v>
      </c>
      <c r="F19" s="74">
        <v>159288</v>
      </c>
      <c r="G19" s="75">
        <f>F19/E19</f>
        <v>0.40163793885969601</v>
      </c>
      <c r="H19" s="66"/>
    </row>
    <row r="20" spans="1:8" ht="15.75" x14ac:dyDescent="0.25">
      <c r="A20" s="93" t="s">
        <v>95</v>
      </c>
      <c r="B20" s="13"/>
      <c r="C20" s="14"/>
      <c r="D20" s="73"/>
      <c r="E20" s="74"/>
      <c r="F20" s="74"/>
      <c r="G20" s="75"/>
      <c r="H20" s="66"/>
    </row>
    <row r="21" spans="1:8" ht="15.75" x14ac:dyDescent="0.25">
      <c r="A21" s="93" t="s">
        <v>96</v>
      </c>
      <c r="B21" s="13"/>
      <c r="C21" s="14"/>
      <c r="D21" s="73"/>
      <c r="E21" s="74"/>
      <c r="F21" s="74"/>
      <c r="G21" s="75"/>
      <c r="H21" s="66"/>
    </row>
    <row r="22" spans="1:8" ht="15.75" x14ac:dyDescent="0.25">
      <c r="A22" s="93" t="s">
        <v>17</v>
      </c>
      <c r="B22" s="13"/>
      <c r="C22" s="14"/>
      <c r="D22" s="73"/>
      <c r="E22" s="74"/>
      <c r="F22" s="74"/>
      <c r="G22" s="75"/>
      <c r="H22" s="66"/>
    </row>
    <row r="23" spans="1:8" ht="15.75" x14ac:dyDescent="0.25">
      <c r="A23" s="93" t="s">
        <v>108</v>
      </c>
      <c r="B23" s="13"/>
      <c r="C23" s="14"/>
      <c r="D23" s="73"/>
      <c r="E23" s="74"/>
      <c r="F23" s="74"/>
      <c r="G23" s="75"/>
      <c r="H23" s="66"/>
    </row>
    <row r="24" spans="1:8" ht="15.75" x14ac:dyDescent="0.25">
      <c r="A24" s="93" t="s">
        <v>18</v>
      </c>
      <c r="B24" s="13"/>
      <c r="C24" s="14"/>
      <c r="D24" s="73">
        <v>1</v>
      </c>
      <c r="E24" s="74">
        <v>730226</v>
      </c>
      <c r="F24" s="74">
        <v>207190.5</v>
      </c>
      <c r="G24" s="75">
        <f>F24/E24</f>
        <v>0.28373476156696692</v>
      </c>
      <c r="H24" s="66"/>
    </row>
    <row r="25" spans="1:8" ht="15.75" x14ac:dyDescent="0.25">
      <c r="A25" s="94" t="s">
        <v>20</v>
      </c>
      <c r="B25" s="13"/>
      <c r="C25" s="14"/>
      <c r="D25" s="73"/>
      <c r="E25" s="74"/>
      <c r="F25" s="74"/>
      <c r="G25" s="75"/>
      <c r="H25" s="66"/>
    </row>
    <row r="26" spans="1:8" ht="15.75" x14ac:dyDescent="0.25">
      <c r="A26" s="94" t="s">
        <v>21</v>
      </c>
      <c r="B26" s="13"/>
      <c r="C26" s="14"/>
      <c r="D26" s="73"/>
      <c r="E26" s="74"/>
      <c r="F26" s="74"/>
      <c r="G26" s="75"/>
      <c r="H26" s="66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66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66"/>
    </row>
    <row r="29" spans="1:8" ht="15.75" x14ac:dyDescent="0.25">
      <c r="A29" s="70" t="s">
        <v>97</v>
      </c>
      <c r="B29" s="13"/>
      <c r="C29" s="14"/>
      <c r="D29" s="73">
        <v>1</v>
      </c>
      <c r="E29" s="74">
        <v>62622</v>
      </c>
      <c r="F29" s="74">
        <v>14458</v>
      </c>
      <c r="G29" s="75">
        <f>F29/E29</f>
        <v>0.23087732745680431</v>
      </c>
      <c r="H29" s="66"/>
    </row>
    <row r="30" spans="1:8" ht="15.75" x14ac:dyDescent="0.25">
      <c r="A30" s="70" t="s">
        <v>124</v>
      </c>
      <c r="B30" s="13"/>
      <c r="C30" s="14"/>
      <c r="D30" s="73">
        <v>10</v>
      </c>
      <c r="E30" s="74">
        <v>599484</v>
      </c>
      <c r="F30" s="74">
        <v>134131</v>
      </c>
      <c r="G30" s="75">
        <f>F30/E30</f>
        <v>0.22374408658112643</v>
      </c>
      <c r="H30" s="66"/>
    </row>
    <row r="31" spans="1:8" ht="15.75" x14ac:dyDescent="0.25">
      <c r="A31" s="70" t="s">
        <v>133</v>
      </c>
      <c r="B31" s="13"/>
      <c r="C31" s="14"/>
      <c r="D31" s="73"/>
      <c r="E31" s="74"/>
      <c r="F31" s="74"/>
      <c r="G31" s="75"/>
      <c r="H31" s="66"/>
    </row>
    <row r="32" spans="1:8" ht="15.75" x14ac:dyDescent="0.25">
      <c r="A32" s="70" t="s">
        <v>99</v>
      </c>
      <c r="B32" s="13"/>
      <c r="C32" s="14"/>
      <c r="D32" s="73"/>
      <c r="E32" s="74"/>
      <c r="F32" s="74"/>
      <c r="G32" s="75"/>
      <c r="H32" s="66"/>
    </row>
    <row r="33" spans="1:8" ht="15.75" x14ac:dyDescent="0.25">
      <c r="A33" s="70" t="s">
        <v>67</v>
      </c>
      <c r="B33" s="13"/>
      <c r="C33" s="14"/>
      <c r="D33" s="73"/>
      <c r="E33" s="74"/>
      <c r="F33" s="74"/>
      <c r="G33" s="75"/>
      <c r="H33" s="66"/>
    </row>
    <row r="34" spans="1:8" ht="15.75" x14ac:dyDescent="0.25">
      <c r="A34" s="70" t="s">
        <v>138</v>
      </c>
      <c r="B34" s="13"/>
      <c r="C34" s="14"/>
      <c r="D34" s="73">
        <v>1</v>
      </c>
      <c r="E34" s="74">
        <v>40506</v>
      </c>
      <c r="F34" s="74">
        <v>7320.5</v>
      </c>
      <c r="G34" s="75">
        <f>F34/E34</f>
        <v>0.18072631215128623</v>
      </c>
      <c r="H34" s="66"/>
    </row>
    <row r="35" spans="1:8" x14ac:dyDescent="0.2">
      <c r="A35" s="16" t="s">
        <v>28</v>
      </c>
      <c r="B35" s="13"/>
      <c r="C35" s="14"/>
      <c r="D35" s="77"/>
      <c r="E35" s="95"/>
      <c r="F35" s="74"/>
      <c r="G35" s="79"/>
      <c r="H35" s="66"/>
    </row>
    <row r="36" spans="1:8" x14ac:dyDescent="0.2">
      <c r="A36" s="16" t="s">
        <v>44</v>
      </c>
      <c r="B36" s="13"/>
      <c r="C36" s="14"/>
      <c r="D36" s="77"/>
      <c r="E36" s="95"/>
      <c r="F36" s="74"/>
      <c r="G36" s="79"/>
      <c r="H36" s="66"/>
    </row>
    <row r="37" spans="1:8" x14ac:dyDescent="0.2">
      <c r="A37" s="16" t="s">
        <v>30</v>
      </c>
      <c r="B37" s="13"/>
      <c r="C37" s="14"/>
      <c r="D37" s="77"/>
      <c r="E37" s="78"/>
      <c r="F37" s="76"/>
      <c r="G37" s="79"/>
      <c r="H37" s="66"/>
    </row>
    <row r="38" spans="1:8" x14ac:dyDescent="0.2">
      <c r="A38" s="17"/>
      <c r="B38" s="18"/>
      <c r="C38" s="14"/>
      <c r="D38" s="77"/>
      <c r="E38" s="80"/>
      <c r="F38" s="80"/>
      <c r="G38" s="79"/>
      <c r="H38" s="66"/>
    </row>
    <row r="39" spans="1:8" ht="15.75" x14ac:dyDescent="0.25">
      <c r="A39" s="19" t="s">
        <v>31</v>
      </c>
      <c r="B39" s="20"/>
      <c r="C39" s="21"/>
      <c r="D39" s="81">
        <f>SUM(D9:D38)</f>
        <v>18</v>
      </c>
      <c r="E39" s="82">
        <f>SUM(E9:E38)</f>
        <v>2272442</v>
      </c>
      <c r="F39" s="82">
        <f>SUM(F9:F38)</f>
        <v>629353.5</v>
      </c>
      <c r="G39" s="83">
        <f>F39/E39</f>
        <v>0.27695030280200772</v>
      </c>
      <c r="H39" s="67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68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68"/>
    </row>
    <row r="42" spans="1:8" ht="15.75" x14ac:dyDescent="0.25">
      <c r="A42" s="26"/>
      <c r="B42" s="26"/>
      <c r="C42" s="26"/>
      <c r="D42" s="89"/>
      <c r="E42" s="25" t="s">
        <v>144</v>
      </c>
      <c r="F42" s="25" t="s">
        <v>144</v>
      </c>
      <c r="G42" s="25" t="s">
        <v>5</v>
      </c>
      <c r="H42" s="68"/>
    </row>
    <row r="43" spans="1:8" ht="15.75" x14ac:dyDescent="0.25">
      <c r="A43" s="26"/>
      <c r="B43" s="26"/>
      <c r="C43" s="26"/>
      <c r="D43" s="89" t="s">
        <v>6</v>
      </c>
      <c r="E43" s="90" t="s">
        <v>145</v>
      </c>
      <c r="F43" s="88" t="s">
        <v>8</v>
      </c>
      <c r="G43" s="88" t="s">
        <v>146</v>
      </c>
      <c r="H43" s="68"/>
    </row>
    <row r="44" spans="1:8" ht="15.75" x14ac:dyDescent="0.25">
      <c r="A44" s="27" t="s">
        <v>33</v>
      </c>
      <c r="B44" s="28"/>
      <c r="C44" s="14"/>
      <c r="D44" s="73">
        <v>32</v>
      </c>
      <c r="E44" s="74">
        <v>419935.95</v>
      </c>
      <c r="F44" s="74">
        <v>50366.47</v>
      </c>
      <c r="G44" s="75">
        <f>1-(+F44/E44)</f>
        <v>0.88006154271859793</v>
      </c>
      <c r="H44" s="66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66"/>
    </row>
    <row r="46" spans="1:8" ht="15.75" x14ac:dyDescent="0.25">
      <c r="A46" s="27" t="s">
        <v>35</v>
      </c>
      <c r="B46" s="28"/>
      <c r="C46" s="14"/>
      <c r="D46" s="73">
        <v>121</v>
      </c>
      <c r="E46" s="74">
        <v>4427040.75</v>
      </c>
      <c r="F46" s="74">
        <v>364966.6</v>
      </c>
      <c r="G46" s="75">
        <f t="shared" ref="G46:G52" si="0">1-(+F46/E46)</f>
        <v>0.91755969266829085</v>
      </c>
      <c r="H46" s="66"/>
    </row>
    <row r="47" spans="1:8" ht="15.75" x14ac:dyDescent="0.25">
      <c r="A47" s="27" t="s">
        <v>36</v>
      </c>
      <c r="B47" s="28"/>
      <c r="C47" s="14"/>
      <c r="D47" s="73">
        <v>8</v>
      </c>
      <c r="E47" s="74">
        <v>1293764.25</v>
      </c>
      <c r="F47" s="74">
        <v>67027.570000000007</v>
      </c>
      <c r="G47" s="75">
        <f t="shared" si="0"/>
        <v>0.94819182088235932</v>
      </c>
      <c r="H47" s="66"/>
    </row>
    <row r="48" spans="1:8" ht="15.75" x14ac:dyDescent="0.25">
      <c r="A48" s="27" t="s">
        <v>37</v>
      </c>
      <c r="B48" s="28"/>
      <c r="C48" s="14"/>
      <c r="D48" s="73">
        <v>107</v>
      </c>
      <c r="E48" s="74">
        <v>3954966</v>
      </c>
      <c r="F48" s="74">
        <v>320761.65000000002</v>
      </c>
      <c r="G48" s="75">
        <f t="shared" si="0"/>
        <v>0.91889648356016207</v>
      </c>
      <c r="H48" s="66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66"/>
    </row>
    <row r="50" spans="1:8" ht="15.75" x14ac:dyDescent="0.25">
      <c r="A50" s="27" t="s">
        <v>39</v>
      </c>
      <c r="B50" s="28"/>
      <c r="C50" s="14"/>
      <c r="D50" s="73">
        <v>9</v>
      </c>
      <c r="E50" s="74">
        <v>1455180</v>
      </c>
      <c r="F50" s="74">
        <v>76103.14</v>
      </c>
      <c r="G50" s="75">
        <f t="shared" si="0"/>
        <v>0.94770190629337947</v>
      </c>
      <c r="H50" s="66"/>
    </row>
    <row r="51" spans="1:8" ht="15.75" x14ac:dyDescent="0.25">
      <c r="A51" s="27" t="s">
        <v>40</v>
      </c>
      <c r="B51" s="28"/>
      <c r="C51" s="14"/>
      <c r="D51" s="73">
        <v>4</v>
      </c>
      <c r="E51" s="74">
        <v>446270</v>
      </c>
      <c r="F51" s="74">
        <v>44160</v>
      </c>
      <c r="G51" s="75">
        <f t="shared" si="0"/>
        <v>0.9010464516996437</v>
      </c>
      <c r="H51" s="66"/>
    </row>
    <row r="52" spans="1:8" ht="15.75" x14ac:dyDescent="0.25">
      <c r="A52" s="27" t="s">
        <v>41</v>
      </c>
      <c r="B52" s="28"/>
      <c r="C52" s="14"/>
      <c r="D52" s="73">
        <v>2</v>
      </c>
      <c r="E52" s="74">
        <v>394225</v>
      </c>
      <c r="F52" s="74">
        <v>27450</v>
      </c>
      <c r="G52" s="75">
        <f t="shared" si="0"/>
        <v>0.93036971272750335</v>
      </c>
      <c r="H52" s="66"/>
    </row>
    <row r="53" spans="1:8" ht="15.75" x14ac:dyDescent="0.25">
      <c r="A53" s="29" t="s">
        <v>60</v>
      </c>
      <c r="B53" s="28"/>
      <c r="C53" s="14"/>
      <c r="D53" s="73"/>
      <c r="E53" s="74"/>
      <c r="F53" s="74"/>
      <c r="G53" s="75"/>
      <c r="H53" s="66"/>
    </row>
    <row r="54" spans="1:8" ht="15.75" x14ac:dyDescent="0.25">
      <c r="A54" s="27" t="s">
        <v>61</v>
      </c>
      <c r="B54" s="30"/>
      <c r="C54" s="14"/>
      <c r="D54" s="73">
        <v>553</v>
      </c>
      <c r="E54" s="74">
        <v>29508876.02</v>
      </c>
      <c r="F54" s="74">
        <v>3338566.48</v>
      </c>
      <c r="G54" s="75">
        <f>1-(+F54/E54)</f>
        <v>0.88686229601773903</v>
      </c>
      <c r="H54" s="66"/>
    </row>
    <row r="55" spans="1:8" ht="15.75" x14ac:dyDescent="0.25">
      <c r="A55" s="27" t="s">
        <v>62</v>
      </c>
      <c r="B55" s="30"/>
      <c r="C55" s="14"/>
      <c r="D55" s="73">
        <v>8</v>
      </c>
      <c r="E55" s="74">
        <v>773608.41</v>
      </c>
      <c r="F55" s="74">
        <v>44171.39</v>
      </c>
      <c r="G55" s="75">
        <f>1-(+F55/E55)</f>
        <v>0.94290213313477289</v>
      </c>
      <c r="H55" s="66"/>
    </row>
    <row r="56" spans="1:8" x14ac:dyDescent="0.2">
      <c r="A56" s="16" t="s">
        <v>42</v>
      </c>
      <c r="B56" s="30"/>
      <c r="C56" s="14"/>
      <c r="D56" s="77"/>
      <c r="E56" s="96"/>
      <c r="F56" s="74"/>
      <c r="G56" s="79"/>
      <c r="H56" s="66"/>
    </row>
    <row r="57" spans="1:8" x14ac:dyDescent="0.2">
      <c r="A57" s="16" t="s">
        <v>43</v>
      </c>
      <c r="B57" s="28"/>
      <c r="C57" s="14"/>
      <c r="D57" s="77"/>
      <c r="E57" s="96"/>
      <c r="F57" s="74"/>
      <c r="G57" s="79"/>
      <c r="H57" s="66"/>
    </row>
    <row r="58" spans="1:8" x14ac:dyDescent="0.2">
      <c r="A58" s="16" t="s">
        <v>44</v>
      </c>
      <c r="B58" s="28"/>
      <c r="C58" s="14"/>
      <c r="D58" s="77"/>
      <c r="E58" s="95"/>
      <c r="F58" s="74"/>
      <c r="G58" s="79"/>
      <c r="H58" s="66"/>
    </row>
    <row r="59" spans="1:8" x14ac:dyDescent="0.2">
      <c r="A59" s="16" t="s">
        <v>30</v>
      </c>
      <c r="B59" s="28"/>
      <c r="C59" s="14"/>
      <c r="D59" s="77"/>
      <c r="E59" s="95"/>
      <c r="F59" s="74"/>
      <c r="G59" s="79"/>
      <c r="H59" s="66"/>
    </row>
    <row r="60" spans="1:8" ht="15.75" x14ac:dyDescent="0.25">
      <c r="A60" s="32"/>
      <c r="B60" s="18"/>
      <c r="C60" s="14"/>
      <c r="D60" s="77"/>
      <c r="E60" s="80"/>
      <c r="F60" s="80"/>
      <c r="G60" s="79"/>
      <c r="H60" s="66"/>
    </row>
    <row r="61" spans="1:8" ht="15.75" x14ac:dyDescent="0.25">
      <c r="A61" s="20" t="s">
        <v>45</v>
      </c>
      <c r="B61" s="33"/>
      <c r="C61" s="33"/>
      <c r="D61" s="81">
        <f>SUM(D44:D57)</f>
        <v>844</v>
      </c>
      <c r="E61" s="82">
        <f>SUM(E44:E60)</f>
        <v>42673866.379999995</v>
      </c>
      <c r="F61" s="82">
        <f>SUM(F44:F60)</f>
        <v>4333573.3</v>
      </c>
      <c r="G61" s="83">
        <f>1-(F61/E61)</f>
        <v>0.89844901182820824</v>
      </c>
      <c r="H61" s="63"/>
    </row>
    <row r="62" spans="1:8" ht="18" x14ac:dyDescent="0.25">
      <c r="A62" s="35"/>
      <c r="B62" s="36"/>
      <c r="C62" s="36"/>
      <c r="D62" s="98"/>
      <c r="E62" s="92"/>
      <c r="F62" s="34"/>
      <c r="G62" s="34"/>
      <c r="H62" s="65"/>
    </row>
    <row r="63" spans="1:8" ht="18" x14ac:dyDescent="0.25">
      <c r="A63" s="35" t="s">
        <v>46</v>
      </c>
      <c r="B63" s="36"/>
      <c r="C63" s="36"/>
      <c r="D63" s="51"/>
      <c r="E63" s="36"/>
      <c r="F63" s="37">
        <f>F61+F39</f>
        <v>4962926.8</v>
      </c>
      <c r="G63" s="36"/>
      <c r="H63" s="65"/>
    </row>
    <row r="64" spans="1:8" ht="18" x14ac:dyDescent="0.25">
      <c r="A64" s="35"/>
      <c r="B64" s="36"/>
      <c r="C64" s="36"/>
      <c r="D64" s="51"/>
      <c r="E64" s="36"/>
      <c r="F64" s="37"/>
      <c r="G64" s="36"/>
      <c r="H64" s="65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4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4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4"/>
    </row>
    <row r="68" spans="1:8" ht="18" x14ac:dyDescent="0.25">
      <c r="A68" s="4"/>
      <c r="B68" s="40"/>
      <c r="C68" s="40"/>
      <c r="D68" s="40"/>
      <c r="E68" s="40"/>
      <c r="F68" s="41"/>
      <c r="G68" s="40"/>
      <c r="H68" s="65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65"/>
    </row>
    <row r="70" spans="1:8" ht="15.75" x14ac:dyDescent="0.25">
      <c r="A70" s="59"/>
      <c r="B70" s="21"/>
      <c r="C70" s="21"/>
      <c r="H70" s="21"/>
    </row>
    <row r="71" spans="1:8" ht="18" x14ac:dyDescent="0.25">
      <c r="A71" s="116"/>
      <c r="B71" s="117"/>
      <c r="C71" s="117"/>
      <c r="D71" s="117"/>
    </row>
  </sheetData>
  <printOptions horizontalCentered="1"/>
  <pageMargins left="0.45" right="0.45" top="0.25" bottom="0.25" header="0.3" footer="0.3"/>
  <pageSetup scale="5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24"/>
  <sheetViews>
    <sheetView showOutlineSymbols="0" topLeftCell="A4" zoomScale="87" zoomScaleNormal="87" workbookViewId="0">
      <selection activeCell="G9" sqref="G9"/>
    </sheetView>
  </sheetViews>
  <sheetFormatPr defaultColWidth="9.6640625" defaultRowHeight="15" x14ac:dyDescent="0.2"/>
  <cols>
    <col min="1" max="1" width="39.6640625" style="57" customWidth="1"/>
    <col min="2" max="2" width="27.6640625" style="57" customWidth="1"/>
    <col min="3" max="16384" width="9.6640625" style="57"/>
  </cols>
  <sheetData>
    <row r="1" spans="1:4" ht="23.25" x14ac:dyDescent="0.35">
      <c r="A1" s="56" t="s">
        <v>0</v>
      </c>
      <c r="B1" s="36"/>
      <c r="C1" s="37"/>
      <c r="D1" s="36"/>
    </row>
    <row r="2" spans="1:4" ht="23.25" x14ac:dyDescent="0.35">
      <c r="A2" s="56" t="s">
        <v>1</v>
      </c>
      <c r="B2" s="36"/>
      <c r="C2" s="21"/>
      <c r="D2" s="21"/>
    </row>
    <row r="3" spans="1:4" ht="23.25" x14ac:dyDescent="0.35">
      <c r="A3" s="56" t="s">
        <v>85</v>
      </c>
      <c r="B3" s="36"/>
      <c r="C3" s="21"/>
      <c r="D3" s="21"/>
    </row>
    <row r="4" spans="1:4" ht="23.25" x14ac:dyDescent="0.35">
      <c r="A4" s="56" t="str">
        <f>ARG!$A$3</f>
        <v>MONTH ENDED:   AUGUST 2020</v>
      </c>
      <c r="B4" s="36"/>
      <c r="C4" s="21"/>
      <c r="D4" s="21"/>
    </row>
    <row r="5" spans="1:4" ht="24" thickBot="1" x14ac:dyDescent="0.4">
      <c r="A5" s="56"/>
      <c r="B5" s="36"/>
      <c r="C5" s="21"/>
      <c r="D5" s="21"/>
    </row>
    <row r="6" spans="1:4" ht="21.75" thickTop="1" thickBot="1" x14ac:dyDescent="0.35">
      <c r="A6" s="125" t="s">
        <v>86</v>
      </c>
      <c r="B6" s="126">
        <f>+ARG!$D$39+CARUTHERSVILLE!$D$39+HOLLYWOOD!$D$40+HARKC!$D$40+CASINOKC!$D$39+AMERKC!$D$39+LAGRANGE!$D$39+AMERSC!$D$39+RIVERCITY!$D$39+LUMIERE!$D$39+ISLEBV!$D$39+STJO!$D$39+CAPE!$D$39</f>
        <v>454</v>
      </c>
      <c r="C6" s="58"/>
      <c r="D6" s="21"/>
    </row>
    <row r="7" spans="1:4" ht="21.75" thickTop="1" thickBot="1" x14ac:dyDescent="0.35">
      <c r="A7" s="127" t="s">
        <v>87</v>
      </c>
      <c r="B7" s="135">
        <f>+ARG!$E$39+CARUTHERSVILLE!$E$39+HOLLYWOOD!$E$40+HARKC!$E$40+CASINOKC!$E$39+AMERKC!$E$39+LAGRANGE!$E$39+AMERSC!$E$39+RIVERCITY!$E$39+LUMIERE!$E$39+ISLEBV!$E$39+STJO!$E$39+CAPE!$E$39</f>
        <v>83280751</v>
      </c>
      <c r="C7" s="58"/>
      <c r="D7" s="21"/>
    </row>
    <row r="8" spans="1:4" ht="21" thickTop="1" x14ac:dyDescent="0.3">
      <c r="A8" s="127" t="s">
        <v>88</v>
      </c>
      <c r="B8" s="135">
        <f>+ARG!$F$39+CARUTHERSVILLE!$F$39+HOLLYWOOD!$F$40+HARKC!$F$40+CASINOKC!$F$39+AMERKC!$F$39+LAGRANGE!$F$39+AMERSC!$F$39+RIVERCITY!$F$39+LUMIERE!$F$39+ISLEBV!$F$39+STJO!$F$39+CAPE!$F$39</f>
        <v>17087679.219999999</v>
      </c>
      <c r="C8" s="58"/>
      <c r="D8" s="21"/>
    </row>
    <row r="9" spans="1:4" ht="20.25" x14ac:dyDescent="0.3">
      <c r="A9" s="127" t="s">
        <v>89</v>
      </c>
      <c r="B9" s="115">
        <f>B8/B7</f>
        <v>0.20518161777863889</v>
      </c>
      <c r="C9" s="58"/>
      <c r="D9" s="21"/>
    </row>
    <row r="10" spans="1:4" ht="21" thickBot="1" x14ac:dyDescent="0.35">
      <c r="A10" s="129"/>
      <c r="B10" s="130"/>
      <c r="C10" s="58"/>
      <c r="D10" s="21"/>
    </row>
    <row r="11" spans="1:4" ht="21.75" thickTop="1" thickBot="1" x14ac:dyDescent="0.35">
      <c r="A11" s="127" t="s">
        <v>155</v>
      </c>
      <c r="B11" s="126">
        <f>+LUMIERE!$D$51</f>
        <v>14</v>
      </c>
      <c r="C11" s="58"/>
      <c r="D11" s="21"/>
    </row>
    <row r="12" spans="1:4" ht="21.75" thickTop="1" thickBot="1" x14ac:dyDescent="0.35">
      <c r="A12" s="127" t="s">
        <v>156</v>
      </c>
      <c r="B12" s="135">
        <f>+LUMIERE!$E$51</f>
        <v>2426243.5</v>
      </c>
      <c r="C12" s="58"/>
      <c r="D12" s="21"/>
    </row>
    <row r="13" spans="1:4" ht="21" thickTop="1" x14ac:dyDescent="0.3">
      <c r="A13" s="127" t="s">
        <v>157</v>
      </c>
      <c r="B13" s="135">
        <f>+LUMIERE!$F$51</f>
        <v>118455</v>
      </c>
      <c r="C13" s="58"/>
      <c r="D13" s="21"/>
    </row>
    <row r="14" spans="1:4" ht="20.25" x14ac:dyDescent="0.3">
      <c r="A14" s="127" t="s">
        <v>93</v>
      </c>
      <c r="B14" s="115">
        <f>1-(B13/B12)</f>
        <v>0.95117761263451095</v>
      </c>
      <c r="C14" s="58"/>
      <c r="D14" s="21"/>
    </row>
    <row r="15" spans="1:4" ht="21" thickBot="1" x14ac:dyDescent="0.35">
      <c r="A15" s="129"/>
      <c r="B15" s="130"/>
      <c r="C15" s="58"/>
      <c r="D15" s="21"/>
    </row>
    <row r="16" spans="1:4" ht="21.75" thickTop="1" thickBot="1" x14ac:dyDescent="0.35">
      <c r="A16" s="127" t="s">
        <v>90</v>
      </c>
      <c r="B16" s="126">
        <f>+ARG!$D$60+CARUTHERSVILLE!$D$60+HOLLYWOOD!$D$62+HARKC!$D$62+CASINOKC!$D$62+AMERKC!$D$62+LAGRANGE!$D$60+AMERSC!$D$61+RIVERCITY!$D$61+LUMIERE!$D$73+ISLEBV!$D$61+STJO!$D$60+CAPE!$D$61</f>
        <v>15454</v>
      </c>
      <c r="C16" s="58"/>
      <c r="D16" s="21"/>
    </row>
    <row r="17" spans="1:4" ht="21.75" thickTop="1" thickBot="1" x14ac:dyDescent="0.35">
      <c r="A17" s="127" t="s">
        <v>91</v>
      </c>
      <c r="B17" s="135">
        <f>+ARG!$E$60+CARUTHERSVILLE!$E$60+HOLLYWOOD!$E$62+HARKC!$E$62+CASINOKC!$E$62+AMERKC!$E$62+LAGRANGE!$E$60+AMERSC!$E$61+RIVERCITY!$E$61+LUMIERE!$E$73+ISLEBV!$E$61+STJO!$E$60+CAPE!$E$61</f>
        <v>1173689892.02</v>
      </c>
      <c r="C17" s="58"/>
      <c r="D17" s="21"/>
    </row>
    <row r="18" spans="1:4" ht="21" thickTop="1" x14ac:dyDescent="0.3">
      <c r="A18" s="127" t="s">
        <v>92</v>
      </c>
      <c r="B18" s="135">
        <f>+ARG!$F$60+CARUTHERSVILLE!$F$60+HOLLYWOOD!$F$62+HARKC!$F$62+CASINOKC!$F$62+AMERKC!$F$62+LAGRANGE!$F$60+AMERSC!$F$61+RIVERCITY!$F$61+LUMIERE!$F$73+ISLEBV!$F$61+STJO!$F$60+CAPE!$F$61</f>
        <v>114455085.37000002</v>
      </c>
      <c r="C18" s="21"/>
      <c r="D18" s="21"/>
    </row>
    <row r="19" spans="1:4" ht="20.25" x14ac:dyDescent="0.3">
      <c r="A19" s="127" t="s">
        <v>93</v>
      </c>
      <c r="B19" s="115">
        <f>1-(B18/B17)</f>
        <v>0.90248268631417194</v>
      </c>
      <c r="C19" s="21"/>
      <c r="D19" s="21"/>
    </row>
    <row r="20" spans="1:4" ht="20.25" x14ac:dyDescent="0.3">
      <c r="A20" s="129"/>
      <c r="B20" s="131"/>
      <c r="C20" s="21"/>
      <c r="D20" s="21"/>
    </row>
    <row r="21" spans="1:4" ht="20.25" x14ac:dyDescent="0.3">
      <c r="A21" s="127" t="s">
        <v>94</v>
      </c>
      <c r="B21" s="128">
        <f>B18+B8+B13</f>
        <v>131661219.59000002</v>
      </c>
      <c r="C21" s="21"/>
      <c r="D21" s="21"/>
    </row>
    <row r="22" spans="1:4" ht="21" thickBot="1" x14ac:dyDescent="0.35">
      <c r="A22" s="129"/>
      <c r="B22" s="132"/>
    </row>
    <row r="23" spans="1:4" ht="18.75" thickTop="1" x14ac:dyDescent="0.25">
      <c r="A23" s="133"/>
      <c r="B23" s="134"/>
    </row>
    <row r="24" spans="1:4" ht="15.75" x14ac:dyDescent="0.25">
      <c r="A24" s="48" t="s">
        <v>50</v>
      </c>
    </row>
  </sheetData>
  <phoneticPr fontId="17" type="noConversion"/>
  <printOptions horizontalCentered="1"/>
  <pageMargins left="0.20624999999999999" right="0.5" top="0.31944444444444442" bottom="0.25" header="0.5" footer="0.5"/>
  <pageSetup scale="6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1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6" width="14.6640625" style="3" customWidth="1"/>
    <col min="7" max="7" width="13.441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AUGUST 2020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0.25" x14ac:dyDescent="0.3">
      <c r="A5" s="2"/>
      <c r="B5" s="4"/>
      <c r="C5" s="4"/>
      <c r="D5" s="49" t="s">
        <v>148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 x14ac:dyDescent="0.25">
      <c r="A10" s="93" t="s">
        <v>11</v>
      </c>
      <c r="B10" s="13"/>
      <c r="C10" s="14"/>
      <c r="D10" s="73"/>
      <c r="E10" s="74"/>
      <c r="F10" s="74"/>
      <c r="G10" s="75"/>
      <c r="H10" s="15"/>
    </row>
    <row r="11" spans="1:8" ht="15.75" x14ac:dyDescent="0.25">
      <c r="A11" s="93" t="s">
        <v>110</v>
      </c>
      <c r="B11" s="13"/>
      <c r="C11" s="14"/>
      <c r="D11" s="73"/>
      <c r="E11" s="74"/>
      <c r="F11" s="74"/>
      <c r="G11" s="75"/>
      <c r="H11" s="15"/>
    </row>
    <row r="12" spans="1:8" ht="15.75" x14ac:dyDescent="0.2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 x14ac:dyDescent="0.25">
      <c r="A13" s="93" t="s">
        <v>118</v>
      </c>
      <c r="B13" s="13"/>
      <c r="C13" s="14"/>
      <c r="D13" s="73"/>
      <c r="E13" s="74"/>
      <c r="F13" s="74"/>
      <c r="G13" s="75"/>
      <c r="H13" s="15"/>
    </row>
    <row r="14" spans="1:8" ht="15.75" x14ac:dyDescent="0.25">
      <c r="A14" s="93" t="s">
        <v>53</v>
      </c>
      <c r="B14" s="13"/>
      <c r="C14" s="14"/>
      <c r="D14" s="73"/>
      <c r="E14" s="74"/>
      <c r="F14" s="74"/>
      <c r="G14" s="75"/>
      <c r="H14" s="15"/>
    </row>
    <row r="15" spans="1:8" ht="15.75" x14ac:dyDescent="0.25">
      <c r="A15" s="93" t="s">
        <v>122</v>
      </c>
      <c r="B15" s="13"/>
      <c r="C15" s="14"/>
      <c r="D15" s="73"/>
      <c r="E15" s="74"/>
      <c r="F15" s="74"/>
      <c r="G15" s="75"/>
      <c r="H15" s="15"/>
    </row>
    <row r="16" spans="1:8" ht="15.75" x14ac:dyDescent="0.25">
      <c r="A16" s="93" t="s">
        <v>129</v>
      </c>
      <c r="B16" s="13"/>
      <c r="C16" s="14"/>
      <c r="D16" s="73"/>
      <c r="E16" s="74"/>
      <c r="F16" s="74"/>
      <c r="G16" s="75"/>
      <c r="H16" s="15"/>
    </row>
    <row r="17" spans="1:8" ht="15.75" x14ac:dyDescent="0.25">
      <c r="A17" s="93" t="s">
        <v>13</v>
      </c>
      <c r="B17" s="13"/>
      <c r="C17" s="14"/>
      <c r="D17" s="73"/>
      <c r="E17" s="74"/>
      <c r="F17" s="74"/>
      <c r="G17" s="75"/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74">
        <v>351541</v>
      </c>
      <c r="F18" s="74">
        <v>51939</v>
      </c>
      <c r="G18" s="75">
        <f>F18/E18</f>
        <v>0.14774663552757716</v>
      </c>
      <c r="H18" s="15"/>
    </row>
    <row r="19" spans="1:8" ht="15.75" x14ac:dyDescent="0.2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x14ac:dyDescent="0.25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.75" x14ac:dyDescent="0.25">
      <c r="A21" s="93" t="s">
        <v>130</v>
      </c>
      <c r="B21" s="13"/>
      <c r="C21" s="14"/>
      <c r="D21" s="73"/>
      <c r="E21" s="74"/>
      <c r="F21" s="74"/>
      <c r="G21" s="75"/>
      <c r="H21" s="15"/>
    </row>
    <row r="22" spans="1:8" ht="15.75" x14ac:dyDescent="0.25">
      <c r="A22" s="93" t="s">
        <v>56</v>
      </c>
      <c r="B22" s="13"/>
      <c r="C22" s="14"/>
      <c r="D22" s="73"/>
      <c r="E22" s="74"/>
      <c r="F22" s="74"/>
      <c r="G22" s="75"/>
      <c r="H22" s="15"/>
    </row>
    <row r="23" spans="1:8" ht="15.75" x14ac:dyDescent="0.25">
      <c r="A23" s="93" t="s">
        <v>18</v>
      </c>
      <c r="B23" s="13"/>
      <c r="C23" s="14"/>
      <c r="D23" s="73"/>
      <c r="E23" s="74"/>
      <c r="F23" s="74"/>
      <c r="G23" s="75"/>
      <c r="H23" s="15"/>
    </row>
    <row r="24" spans="1:8" ht="15.75" x14ac:dyDescent="0.25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.75" x14ac:dyDescent="0.25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.75" x14ac:dyDescent="0.2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x14ac:dyDescent="0.25">
      <c r="A29" s="70" t="s">
        <v>24</v>
      </c>
      <c r="B29" s="13"/>
      <c r="C29" s="14"/>
      <c r="D29" s="73">
        <v>1</v>
      </c>
      <c r="E29" s="74">
        <v>30842</v>
      </c>
      <c r="F29" s="74">
        <v>9062</v>
      </c>
      <c r="G29" s="75">
        <f>F29/E29</f>
        <v>0.29382011542701508</v>
      </c>
      <c r="H29" s="15"/>
    </row>
    <row r="30" spans="1:8" ht="15.75" x14ac:dyDescent="0.25">
      <c r="A30" s="70" t="s">
        <v>25</v>
      </c>
      <c r="B30" s="13"/>
      <c r="C30" s="14"/>
      <c r="D30" s="73">
        <v>2</v>
      </c>
      <c r="E30" s="74">
        <v>278411</v>
      </c>
      <c r="F30" s="74">
        <v>101339</v>
      </c>
      <c r="G30" s="75">
        <f>F30/E30</f>
        <v>0.36399064692127825</v>
      </c>
      <c r="H30" s="15"/>
    </row>
    <row r="31" spans="1:8" ht="15.75" x14ac:dyDescent="0.25">
      <c r="A31" s="70" t="s">
        <v>26</v>
      </c>
      <c r="B31" s="13"/>
      <c r="C31" s="14"/>
      <c r="D31" s="73"/>
      <c r="E31" s="74"/>
      <c r="F31" s="74"/>
      <c r="G31" s="75"/>
      <c r="H31" s="15"/>
    </row>
    <row r="32" spans="1:8" ht="15.75" x14ac:dyDescent="0.25">
      <c r="A32" s="70" t="s">
        <v>124</v>
      </c>
      <c r="B32" s="13"/>
      <c r="C32" s="14"/>
      <c r="D32" s="73">
        <v>4</v>
      </c>
      <c r="E32" s="74">
        <v>594664</v>
      </c>
      <c r="F32" s="74">
        <v>97598</v>
      </c>
      <c r="G32" s="75">
        <f>F32/E32</f>
        <v>0.16412293328669636</v>
      </c>
      <c r="H32" s="15"/>
    </row>
    <row r="33" spans="1:8" ht="15.75" x14ac:dyDescent="0.25">
      <c r="A33" s="70" t="s">
        <v>101</v>
      </c>
      <c r="B33" s="13"/>
      <c r="C33" s="14"/>
      <c r="D33" s="73"/>
      <c r="E33" s="74"/>
      <c r="F33" s="74"/>
      <c r="G33" s="75"/>
      <c r="H33" s="15"/>
    </row>
    <row r="34" spans="1:8" ht="15.75" x14ac:dyDescent="0.25">
      <c r="A34" s="70" t="s">
        <v>27</v>
      </c>
      <c r="B34" s="13"/>
      <c r="C34" s="14"/>
      <c r="D34" s="73">
        <v>1</v>
      </c>
      <c r="E34" s="74">
        <v>18355</v>
      </c>
      <c r="F34" s="74">
        <v>4582</v>
      </c>
      <c r="G34" s="75">
        <f>F34/E34</f>
        <v>0.24963225279215473</v>
      </c>
      <c r="H34" s="15"/>
    </row>
    <row r="35" spans="1:8" x14ac:dyDescent="0.2">
      <c r="A35" s="16" t="s">
        <v>28</v>
      </c>
      <c r="B35" s="13"/>
      <c r="C35" s="14"/>
      <c r="D35" s="77"/>
      <c r="E35" s="78"/>
      <c r="F35" s="74"/>
      <c r="G35" s="79"/>
      <c r="H35" s="15"/>
    </row>
    <row r="36" spans="1:8" x14ac:dyDescent="0.2">
      <c r="A36" s="16" t="s">
        <v>29</v>
      </c>
      <c r="B36" s="13"/>
      <c r="C36" s="14"/>
      <c r="D36" s="77"/>
      <c r="E36" s="95"/>
      <c r="F36" s="74"/>
      <c r="G36" s="79"/>
      <c r="H36" s="15"/>
    </row>
    <row r="37" spans="1:8" x14ac:dyDescent="0.2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9</v>
      </c>
      <c r="E39" s="82">
        <f>SUM(E9:E38)</f>
        <v>1273813</v>
      </c>
      <c r="F39" s="82">
        <f>SUM(F9:F38)</f>
        <v>264520</v>
      </c>
      <c r="G39" s="83">
        <f>F39/E39</f>
        <v>0.20765999404936203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144</v>
      </c>
      <c r="F42" s="25" t="s">
        <v>144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145</v>
      </c>
      <c r="F43" s="88" t="s">
        <v>8</v>
      </c>
      <c r="G43" s="88" t="s">
        <v>146</v>
      </c>
      <c r="H43" s="2"/>
    </row>
    <row r="44" spans="1:8" ht="15.75" x14ac:dyDescent="0.25">
      <c r="A44" s="27" t="s">
        <v>33</v>
      </c>
      <c r="B44" s="28"/>
      <c r="C44" s="14"/>
      <c r="D44" s="73">
        <v>23</v>
      </c>
      <c r="E44" s="74">
        <v>353261.05</v>
      </c>
      <c r="F44" s="74">
        <v>35662.449999999997</v>
      </c>
      <c r="G44" s="75">
        <f>1-(+F44/E44)</f>
        <v>0.89904788540938774</v>
      </c>
      <c r="H44" s="15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x14ac:dyDescent="0.25">
      <c r="A46" s="27" t="s">
        <v>35</v>
      </c>
      <c r="B46" s="28"/>
      <c r="C46" s="14"/>
      <c r="D46" s="73">
        <v>43</v>
      </c>
      <c r="E46" s="74">
        <v>897428.5</v>
      </c>
      <c r="F46" s="74">
        <v>92076.75</v>
      </c>
      <c r="G46" s="75">
        <f>1-(+F46/E46)</f>
        <v>0.89739934713461855</v>
      </c>
      <c r="H46" s="15"/>
    </row>
    <row r="47" spans="1:8" ht="15.75" x14ac:dyDescent="0.25">
      <c r="A47" s="27" t="s">
        <v>36</v>
      </c>
      <c r="B47" s="28"/>
      <c r="C47" s="14"/>
      <c r="D47" s="73">
        <v>10</v>
      </c>
      <c r="E47" s="74">
        <v>654490.25</v>
      </c>
      <c r="F47" s="74">
        <v>42455.5</v>
      </c>
      <c r="G47" s="75">
        <f>1-(+F47/E47)</f>
        <v>0.93513195956700657</v>
      </c>
      <c r="H47" s="15"/>
    </row>
    <row r="48" spans="1:8" ht="15.75" x14ac:dyDescent="0.25">
      <c r="A48" s="27" t="s">
        <v>37</v>
      </c>
      <c r="B48" s="28"/>
      <c r="C48" s="14"/>
      <c r="D48" s="73">
        <v>46</v>
      </c>
      <c r="E48" s="74">
        <v>2190885</v>
      </c>
      <c r="F48" s="74">
        <v>190512.22</v>
      </c>
      <c r="G48" s="75">
        <f>1-(+F48/E48)</f>
        <v>0.91304325877442216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x14ac:dyDescent="0.25">
      <c r="A50" s="27" t="s">
        <v>39</v>
      </c>
      <c r="B50" s="28"/>
      <c r="C50" s="14"/>
      <c r="D50" s="73">
        <v>3</v>
      </c>
      <c r="E50" s="74">
        <v>836890</v>
      </c>
      <c r="F50" s="74">
        <v>29125</v>
      </c>
      <c r="G50" s="75">
        <f>1-(+F50/E50)</f>
        <v>0.96519853266259603</v>
      </c>
      <c r="H50" s="15"/>
    </row>
    <row r="51" spans="1:8" ht="15.75" x14ac:dyDescent="0.2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x14ac:dyDescent="0.2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x14ac:dyDescent="0.25">
      <c r="A53" s="29" t="s">
        <v>61</v>
      </c>
      <c r="B53" s="30"/>
      <c r="C53" s="14"/>
      <c r="D53" s="73">
        <v>394</v>
      </c>
      <c r="E53" s="74">
        <v>24131775.030000001</v>
      </c>
      <c r="F53" s="74">
        <v>2641969.08</v>
      </c>
      <c r="G53" s="75">
        <f>1-(+F53/E53)</f>
        <v>0.8905190738470099</v>
      </c>
      <c r="H53" s="15"/>
    </row>
    <row r="54" spans="1:8" ht="15.75" x14ac:dyDescent="0.25">
      <c r="A54" s="29" t="s">
        <v>62</v>
      </c>
      <c r="B54" s="30"/>
      <c r="C54" s="14"/>
      <c r="D54" s="73"/>
      <c r="E54" s="74"/>
      <c r="F54" s="74"/>
      <c r="G54" s="75"/>
      <c r="H54" s="15"/>
    </row>
    <row r="55" spans="1:8" x14ac:dyDescent="0.2">
      <c r="A55" s="31" t="s">
        <v>42</v>
      </c>
      <c r="B55" s="30"/>
      <c r="C55" s="14"/>
      <c r="D55" s="77"/>
      <c r="E55" s="96"/>
      <c r="F55" s="74"/>
      <c r="G55" s="79"/>
      <c r="H55" s="15"/>
    </row>
    <row r="56" spans="1:8" x14ac:dyDescent="0.2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x14ac:dyDescent="0.2">
      <c r="A57" s="16" t="s">
        <v>44</v>
      </c>
      <c r="B57" s="28"/>
      <c r="C57" s="14"/>
      <c r="D57" s="77"/>
      <c r="E57" s="95"/>
      <c r="F57" s="74"/>
      <c r="G57" s="79"/>
      <c r="H57" s="15"/>
    </row>
    <row r="58" spans="1:8" x14ac:dyDescent="0.2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.75" x14ac:dyDescent="0.25">
      <c r="A59" s="32"/>
      <c r="B59" s="18"/>
      <c r="C59" s="14"/>
      <c r="D59" s="77"/>
      <c r="E59" s="97"/>
      <c r="F59" s="80"/>
      <c r="G59" s="79"/>
      <c r="H59" s="15"/>
    </row>
    <row r="60" spans="1:8" ht="15.75" x14ac:dyDescent="0.25">
      <c r="A60" s="20" t="s">
        <v>45</v>
      </c>
      <c r="B60" s="20"/>
      <c r="C60" s="21"/>
      <c r="D60" s="81">
        <f>SUM(D44:D56)</f>
        <v>519</v>
      </c>
      <c r="E60" s="82">
        <f>SUM(E44:E59)</f>
        <v>29064729.830000002</v>
      </c>
      <c r="F60" s="82">
        <f>SUM(F44:F59)</f>
        <v>3031801</v>
      </c>
      <c r="G60" s="83">
        <f>1-(F60/E60)</f>
        <v>0.89568796896674951</v>
      </c>
      <c r="H60" s="15"/>
    </row>
    <row r="61" spans="1:8" x14ac:dyDescent="0.2">
      <c r="A61" s="33"/>
      <c r="B61" s="33"/>
      <c r="C61" s="50"/>
      <c r="D61" s="98"/>
      <c r="E61" s="92"/>
      <c r="F61" s="34"/>
      <c r="G61" s="34"/>
      <c r="H61" s="2"/>
    </row>
    <row r="62" spans="1:8" ht="18" x14ac:dyDescent="0.25">
      <c r="A62" s="35" t="s">
        <v>46</v>
      </c>
      <c r="B62" s="36"/>
      <c r="C62" s="39"/>
      <c r="D62" s="51"/>
      <c r="E62" s="36"/>
      <c r="F62" s="37">
        <f>F60+F39</f>
        <v>3296321</v>
      </c>
      <c r="G62" s="36"/>
      <c r="H62" s="2"/>
    </row>
    <row r="63" spans="1:8" ht="18" x14ac:dyDescent="0.25">
      <c r="A63" s="38"/>
      <c r="B63" s="39"/>
      <c r="C63" s="39"/>
      <c r="D63" s="52"/>
      <c r="E63" s="39"/>
      <c r="F63" s="37"/>
      <c r="G63" s="39"/>
      <c r="H63" s="2"/>
    </row>
    <row r="64" spans="1:8" ht="15.75" x14ac:dyDescent="0.2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50</v>
      </c>
      <c r="B68" s="39"/>
      <c r="C68" s="39"/>
      <c r="D68" s="39"/>
      <c r="E68" s="39"/>
      <c r="F68" s="37"/>
      <c r="G68" s="39"/>
      <c r="H68" s="2"/>
    </row>
    <row r="69" spans="1:8" ht="18" x14ac:dyDescent="0.25">
      <c r="A69" s="43"/>
      <c r="B69" s="39"/>
      <c r="C69" s="39"/>
      <c r="D69" s="39"/>
      <c r="E69" s="37"/>
      <c r="F69" s="2"/>
      <c r="G69" s="2"/>
      <c r="H69" s="2"/>
    </row>
    <row r="70" spans="1:8" ht="18" x14ac:dyDescent="0.25">
      <c r="A70" s="116"/>
      <c r="B70" s="117"/>
      <c r="C70" s="117"/>
      <c r="D70" s="117"/>
      <c r="E70" s="44"/>
      <c r="F70" s="2"/>
      <c r="G70" s="2"/>
      <c r="H70" s="2"/>
    </row>
    <row r="71" spans="1:8" ht="18" x14ac:dyDescent="0.25">
      <c r="A71" s="43"/>
      <c r="B71" s="39"/>
      <c r="C71" s="39"/>
      <c r="D71" s="39"/>
      <c r="E71" s="45"/>
      <c r="F71" s="2"/>
      <c r="G71" s="2"/>
      <c r="H71" s="2"/>
    </row>
    <row r="72" spans="1:8" ht="18" x14ac:dyDescent="0.25">
      <c r="A72" s="43"/>
      <c r="B72" s="39"/>
      <c r="C72" s="39"/>
      <c r="D72" s="39"/>
      <c r="E72" s="46"/>
      <c r="F72" s="2"/>
      <c r="G72" s="2"/>
      <c r="H72" s="2"/>
    </row>
    <row r="73" spans="1:8" ht="18" x14ac:dyDescent="0.25">
      <c r="A73" s="43"/>
      <c r="B73" s="39"/>
      <c r="C73" s="39"/>
      <c r="D73" s="39"/>
      <c r="E73" s="37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44"/>
      <c r="F75" s="2"/>
      <c r="G75" s="2"/>
      <c r="H75" s="2"/>
    </row>
    <row r="76" spans="1:8" ht="18" x14ac:dyDescent="0.25">
      <c r="A76" s="43"/>
      <c r="B76" s="39"/>
      <c r="C76" s="39"/>
      <c r="D76" s="39"/>
      <c r="E76" s="45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7"/>
      <c r="F79" s="2"/>
      <c r="G79" s="2"/>
      <c r="H79" s="2"/>
    </row>
    <row r="80" spans="1:8" ht="18" x14ac:dyDescent="0.25">
      <c r="A80" s="43"/>
      <c r="B80" s="39"/>
      <c r="C80" s="39"/>
      <c r="D80" s="39"/>
      <c r="E80" s="39"/>
      <c r="F80" s="2"/>
      <c r="G80" s="2"/>
      <c r="H80" s="2"/>
    </row>
    <row r="81" spans="1:8" ht="15.75" x14ac:dyDescent="0.25">
      <c r="A81" s="48"/>
      <c r="B81" s="2"/>
      <c r="C81" s="2"/>
      <c r="D81" s="2"/>
      <c r="E81" s="2"/>
      <c r="F81" s="2"/>
      <c r="G81" s="2"/>
      <c r="H81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showOutlineSymbols="0" zoomScale="87" zoomScaleNormal="87" workbookViewId="0">
      <selection activeCell="C9" sqref="C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1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51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AUGUST 2020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1.75" x14ac:dyDescent="0.3">
      <c r="A5" s="2"/>
      <c r="B5" s="4"/>
      <c r="C5" s="4"/>
      <c r="D5" s="69" t="s">
        <v>98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104</v>
      </c>
      <c r="B9" s="13"/>
      <c r="C9" s="14"/>
      <c r="D9" s="73">
        <v>5</v>
      </c>
      <c r="E9" s="74">
        <v>679923</v>
      </c>
      <c r="F9" s="74">
        <v>-115930</v>
      </c>
      <c r="G9" s="75">
        <f>F9/E9</f>
        <v>-0.17050460125631872</v>
      </c>
      <c r="H9" s="15"/>
    </row>
    <row r="10" spans="1:8" ht="15.75" x14ac:dyDescent="0.25">
      <c r="A10" s="93" t="s">
        <v>11</v>
      </c>
      <c r="B10" s="13"/>
      <c r="C10" s="14"/>
      <c r="D10" s="73"/>
      <c r="E10" s="74"/>
      <c r="F10" s="74"/>
      <c r="G10" s="75"/>
      <c r="H10" s="15"/>
    </row>
    <row r="11" spans="1:8" ht="15.75" x14ac:dyDescent="0.25">
      <c r="A11" s="93" t="s">
        <v>107</v>
      </c>
      <c r="B11" s="13"/>
      <c r="C11" s="14"/>
      <c r="D11" s="73">
        <v>1</v>
      </c>
      <c r="E11" s="74">
        <v>511358</v>
      </c>
      <c r="F11" s="74">
        <v>115990.5</v>
      </c>
      <c r="G11" s="75">
        <f>F11/E11</f>
        <v>0.22682836681933205</v>
      </c>
      <c r="H11" s="15"/>
    </row>
    <row r="12" spans="1:8" ht="15.75" x14ac:dyDescent="0.25">
      <c r="A12" s="93" t="s">
        <v>67</v>
      </c>
      <c r="B12" s="13"/>
      <c r="C12" s="14"/>
      <c r="D12" s="73">
        <v>2</v>
      </c>
      <c r="E12" s="74">
        <v>33975</v>
      </c>
      <c r="F12" s="74">
        <v>9467.5</v>
      </c>
      <c r="G12" s="75">
        <f>F12/E12</f>
        <v>0.27866077998528327</v>
      </c>
      <c r="H12" s="15"/>
    </row>
    <row r="13" spans="1:8" ht="15.75" x14ac:dyDescent="0.25">
      <c r="A13" s="93" t="s">
        <v>111</v>
      </c>
      <c r="B13" s="13"/>
      <c r="C13" s="14"/>
      <c r="D13" s="73">
        <v>3</v>
      </c>
      <c r="E13" s="74">
        <v>390971</v>
      </c>
      <c r="F13" s="74">
        <v>139306</v>
      </c>
      <c r="G13" s="75">
        <f>F13/E13</f>
        <v>0.35630775684130023</v>
      </c>
      <c r="H13" s="15"/>
    </row>
    <row r="14" spans="1:8" ht="15.75" x14ac:dyDescent="0.25">
      <c r="A14" s="93" t="s">
        <v>25</v>
      </c>
      <c r="B14" s="13"/>
      <c r="C14" s="14"/>
      <c r="D14" s="73"/>
      <c r="E14" s="74"/>
      <c r="F14" s="74"/>
      <c r="G14" s="75"/>
      <c r="H14" s="15"/>
    </row>
    <row r="15" spans="1:8" ht="15.75" x14ac:dyDescent="0.25">
      <c r="A15" s="93" t="s">
        <v>53</v>
      </c>
      <c r="B15" s="13"/>
      <c r="C15" s="14"/>
      <c r="D15" s="73"/>
      <c r="E15" s="74"/>
      <c r="F15" s="74"/>
      <c r="G15" s="75"/>
      <c r="H15" s="15"/>
    </row>
    <row r="16" spans="1:8" ht="15.75" x14ac:dyDescent="0.25">
      <c r="A16" s="93" t="s">
        <v>10</v>
      </c>
      <c r="B16" s="13"/>
      <c r="C16" s="14"/>
      <c r="D16" s="73"/>
      <c r="E16" s="74"/>
      <c r="F16" s="74"/>
      <c r="G16" s="75"/>
      <c r="H16" s="15"/>
    </row>
    <row r="17" spans="1:8" ht="15.75" x14ac:dyDescent="0.25">
      <c r="A17" s="93" t="s">
        <v>14</v>
      </c>
      <c r="B17" s="13"/>
      <c r="C17" s="14"/>
      <c r="D17" s="73">
        <v>2</v>
      </c>
      <c r="E17" s="74">
        <v>1004936</v>
      </c>
      <c r="F17" s="74">
        <v>246698</v>
      </c>
      <c r="G17" s="75">
        <f t="shared" ref="G17:G25" si="0">F17/E17</f>
        <v>0.24548627972328585</v>
      </c>
      <c r="H17" s="15"/>
    </row>
    <row r="18" spans="1:8" ht="15.75" x14ac:dyDescent="0.25">
      <c r="A18" s="93" t="s">
        <v>15</v>
      </c>
      <c r="B18" s="13"/>
      <c r="C18" s="14"/>
      <c r="D18" s="73">
        <v>2</v>
      </c>
      <c r="E18" s="74">
        <v>968279</v>
      </c>
      <c r="F18" s="74">
        <v>174089</v>
      </c>
      <c r="G18" s="75">
        <f t="shared" si="0"/>
        <v>0.17979218799540214</v>
      </c>
      <c r="H18" s="15"/>
    </row>
    <row r="19" spans="1:8" ht="15.75" x14ac:dyDescent="0.25">
      <c r="A19" s="93" t="s">
        <v>54</v>
      </c>
      <c r="B19" s="13"/>
      <c r="C19" s="14"/>
      <c r="D19" s="73"/>
      <c r="E19" s="74"/>
      <c r="F19" s="74"/>
      <c r="G19" s="75"/>
      <c r="H19" s="15"/>
    </row>
    <row r="20" spans="1:8" ht="15.75" x14ac:dyDescent="0.25">
      <c r="A20" s="93" t="s">
        <v>17</v>
      </c>
      <c r="B20" s="13"/>
      <c r="C20" s="14"/>
      <c r="D20" s="73"/>
      <c r="E20" s="74"/>
      <c r="F20" s="74"/>
      <c r="G20" s="75"/>
      <c r="H20" s="15"/>
    </row>
    <row r="21" spans="1:8" ht="15.75" x14ac:dyDescent="0.25">
      <c r="A21" s="93" t="s">
        <v>121</v>
      </c>
      <c r="B21" s="13"/>
      <c r="C21" s="14"/>
      <c r="D21" s="73"/>
      <c r="E21" s="74"/>
      <c r="F21" s="74"/>
      <c r="G21" s="75"/>
      <c r="H21" s="15"/>
    </row>
    <row r="22" spans="1:8" ht="15.75" x14ac:dyDescent="0.25">
      <c r="A22" s="93" t="s">
        <v>55</v>
      </c>
      <c r="B22" s="13"/>
      <c r="C22" s="14"/>
      <c r="D22" s="73">
        <v>6</v>
      </c>
      <c r="E22" s="74">
        <v>4140214</v>
      </c>
      <c r="F22" s="74">
        <v>693408</v>
      </c>
      <c r="G22" s="75">
        <f t="shared" si="0"/>
        <v>0.1674811978318029</v>
      </c>
      <c r="H22" s="15"/>
    </row>
    <row r="23" spans="1:8" ht="15.75" x14ac:dyDescent="0.25">
      <c r="A23" s="93" t="s">
        <v>56</v>
      </c>
      <c r="B23" s="13"/>
      <c r="C23" s="14"/>
      <c r="D23" s="73">
        <v>4</v>
      </c>
      <c r="E23" s="74">
        <v>862028</v>
      </c>
      <c r="F23" s="74">
        <v>57256</v>
      </c>
      <c r="G23" s="75">
        <f t="shared" si="0"/>
        <v>6.6420116283925815E-2</v>
      </c>
      <c r="H23" s="15"/>
    </row>
    <row r="24" spans="1:8" ht="15.75" x14ac:dyDescent="0.25">
      <c r="A24" s="94" t="s">
        <v>20</v>
      </c>
      <c r="B24" s="13"/>
      <c r="C24" s="14"/>
      <c r="D24" s="73">
        <v>6</v>
      </c>
      <c r="E24" s="74">
        <v>600227</v>
      </c>
      <c r="F24" s="74">
        <v>117402</v>
      </c>
      <c r="G24" s="75">
        <f t="shared" si="0"/>
        <v>0.19559599951351739</v>
      </c>
      <c r="H24" s="15"/>
    </row>
    <row r="25" spans="1:8" ht="15.75" x14ac:dyDescent="0.25">
      <c r="A25" s="94" t="s">
        <v>21</v>
      </c>
      <c r="B25" s="13"/>
      <c r="C25" s="14"/>
      <c r="D25" s="73">
        <v>20</v>
      </c>
      <c r="E25" s="74">
        <v>158048</v>
      </c>
      <c r="F25" s="74">
        <v>158048</v>
      </c>
      <c r="G25" s="75">
        <f t="shared" si="0"/>
        <v>1</v>
      </c>
      <c r="H25" s="15"/>
    </row>
    <row r="26" spans="1:8" ht="15.75" x14ac:dyDescent="0.25">
      <c r="A26" s="70" t="s">
        <v>22</v>
      </c>
      <c r="B26" s="13"/>
      <c r="C26" s="14"/>
      <c r="D26" s="73"/>
      <c r="E26" s="74"/>
      <c r="F26" s="74"/>
      <c r="G26" s="75"/>
      <c r="H26" s="15"/>
    </row>
    <row r="27" spans="1:8" ht="15.75" x14ac:dyDescent="0.25">
      <c r="A27" s="70" t="s">
        <v>23</v>
      </c>
      <c r="B27" s="13"/>
      <c r="C27" s="14"/>
      <c r="D27" s="73"/>
      <c r="E27" s="74">
        <v>49559</v>
      </c>
      <c r="F27" s="74">
        <v>13709</v>
      </c>
      <c r="G27" s="75">
        <f>F27/E27</f>
        <v>0.27661978651708063</v>
      </c>
      <c r="H27" s="15"/>
    </row>
    <row r="28" spans="1:8" ht="15.75" x14ac:dyDescent="0.25">
      <c r="A28" s="93" t="s">
        <v>131</v>
      </c>
      <c r="B28" s="13"/>
      <c r="C28" s="14"/>
      <c r="D28" s="73"/>
      <c r="E28" s="74"/>
      <c r="F28" s="74"/>
      <c r="G28" s="75"/>
      <c r="H28" s="15"/>
    </row>
    <row r="29" spans="1:8" ht="15.75" x14ac:dyDescent="0.25">
      <c r="A29" s="70" t="s">
        <v>24</v>
      </c>
      <c r="B29" s="13"/>
      <c r="C29" s="14"/>
      <c r="D29" s="73">
        <v>2</v>
      </c>
      <c r="E29" s="74">
        <v>218533</v>
      </c>
      <c r="F29" s="74">
        <v>89863</v>
      </c>
      <c r="G29" s="75">
        <f>F29/E29</f>
        <v>0.41121020623887466</v>
      </c>
      <c r="H29" s="15"/>
    </row>
    <row r="30" spans="1:8" ht="15.75" x14ac:dyDescent="0.25">
      <c r="A30" s="70" t="s">
        <v>125</v>
      </c>
      <c r="B30" s="13"/>
      <c r="C30" s="14"/>
      <c r="D30" s="73">
        <v>2</v>
      </c>
      <c r="E30" s="74">
        <v>63859</v>
      </c>
      <c r="F30" s="74">
        <v>4288</v>
      </c>
      <c r="G30" s="75">
        <f>F30/E30</f>
        <v>6.7147935294946684E-2</v>
      </c>
      <c r="H30" s="15"/>
    </row>
    <row r="31" spans="1:8" ht="15.75" x14ac:dyDescent="0.25">
      <c r="A31" s="70" t="s">
        <v>132</v>
      </c>
      <c r="B31" s="13"/>
      <c r="C31" s="14"/>
      <c r="D31" s="73"/>
      <c r="E31" s="76"/>
      <c r="F31" s="74"/>
      <c r="G31" s="75"/>
      <c r="H31" s="15"/>
    </row>
    <row r="32" spans="1:8" ht="15.75" x14ac:dyDescent="0.25">
      <c r="A32" s="70" t="s">
        <v>134</v>
      </c>
      <c r="B32" s="13"/>
      <c r="C32" s="14"/>
      <c r="D32" s="73"/>
      <c r="E32" s="76"/>
      <c r="F32" s="74"/>
      <c r="G32" s="75"/>
      <c r="H32" s="15"/>
    </row>
    <row r="33" spans="1:8" ht="15.75" x14ac:dyDescent="0.25">
      <c r="A33" s="70" t="s">
        <v>58</v>
      </c>
      <c r="B33" s="13"/>
      <c r="C33" s="14"/>
      <c r="D33" s="73">
        <v>24</v>
      </c>
      <c r="E33" s="76">
        <v>1786724</v>
      </c>
      <c r="F33" s="76">
        <v>325231.5</v>
      </c>
      <c r="G33" s="75">
        <f>F33/E33</f>
        <v>0.18202671481437535</v>
      </c>
      <c r="H33" s="15"/>
    </row>
    <row r="34" spans="1:8" ht="15.75" x14ac:dyDescent="0.25">
      <c r="A34" s="93" t="s">
        <v>59</v>
      </c>
      <c r="B34" s="13"/>
      <c r="C34" s="14"/>
      <c r="D34" s="73"/>
      <c r="E34" s="74"/>
      <c r="F34" s="74"/>
      <c r="G34" s="75"/>
      <c r="H34" s="15"/>
    </row>
    <row r="35" spans="1:8" ht="15.75" x14ac:dyDescent="0.25">
      <c r="A35" s="93" t="s">
        <v>101</v>
      </c>
      <c r="B35" s="13"/>
      <c r="C35" s="14"/>
      <c r="D35" s="73"/>
      <c r="E35" s="74"/>
      <c r="F35" s="74"/>
      <c r="G35" s="75"/>
      <c r="H35" s="15"/>
    </row>
    <row r="36" spans="1:8" x14ac:dyDescent="0.2">
      <c r="A36" s="16" t="s">
        <v>28</v>
      </c>
      <c r="B36" s="13"/>
      <c r="C36" s="14"/>
      <c r="D36" s="77"/>
      <c r="E36" s="78"/>
      <c r="F36" s="74"/>
      <c r="G36" s="79"/>
      <c r="H36" s="15"/>
    </row>
    <row r="37" spans="1:8" x14ac:dyDescent="0.2">
      <c r="A37" s="16" t="s">
        <v>29</v>
      </c>
      <c r="B37" s="13"/>
      <c r="C37" s="14"/>
      <c r="D37" s="77"/>
      <c r="E37" s="78"/>
      <c r="F37" s="74"/>
      <c r="G37" s="79"/>
      <c r="H37" s="15"/>
    </row>
    <row r="38" spans="1:8" x14ac:dyDescent="0.2">
      <c r="A38" s="16" t="s">
        <v>30</v>
      </c>
      <c r="B38" s="13"/>
      <c r="C38" s="14"/>
      <c r="D38" s="77"/>
      <c r="E38" s="78"/>
      <c r="F38" s="76"/>
      <c r="G38" s="79"/>
      <c r="H38" s="15"/>
    </row>
    <row r="39" spans="1:8" x14ac:dyDescent="0.2">
      <c r="A39" s="17"/>
      <c r="B39" s="18"/>
      <c r="C39" s="21"/>
      <c r="D39" s="77"/>
      <c r="E39" s="80"/>
      <c r="F39" s="80"/>
      <c r="G39" s="79"/>
      <c r="H39" s="15"/>
    </row>
    <row r="40" spans="1:8" ht="15.75" x14ac:dyDescent="0.25">
      <c r="A40" s="19" t="s">
        <v>31</v>
      </c>
      <c r="B40" s="20"/>
      <c r="C40" s="22"/>
      <c r="D40" s="81">
        <f>SUM(D9:D39)</f>
        <v>79</v>
      </c>
      <c r="E40" s="82">
        <f>SUM(E9:E39)</f>
        <v>11468634</v>
      </c>
      <c r="F40" s="82">
        <f>SUM(F9:F39)</f>
        <v>2028826.5</v>
      </c>
      <c r="G40" s="83">
        <f>F40/E40</f>
        <v>0.17690219253661771</v>
      </c>
      <c r="H40" s="2"/>
    </row>
    <row r="41" spans="1:8" ht="15.75" x14ac:dyDescent="0.25">
      <c r="A41" s="22"/>
      <c r="B41" s="22"/>
      <c r="C41" s="24"/>
      <c r="D41" s="84"/>
      <c r="E41" s="85"/>
      <c r="F41" s="86"/>
      <c r="G41" s="86"/>
      <c r="H41" s="2"/>
    </row>
    <row r="42" spans="1:8" ht="18" x14ac:dyDescent="0.25">
      <c r="A42" s="23" t="s">
        <v>32</v>
      </c>
      <c r="B42" s="24"/>
      <c r="C42" s="26"/>
      <c r="D42" s="25"/>
      <c r="E42" s="87"/>
      <c r="F42" s="88"/>
      <c r="G42" s="88"/>
      <c r="H42" s="2"/>
    </row>
    <row r="43" spans="1:8" ht="15.75" x14ac:dyDescent="0.25">
      <c r="A43" s="26"/>
      <c r="B43" s="26"/>
      <c r="C43" s="26"/>
      <c r="D43" s="89"/>
      <c r="E43" s="25" t="s">
        <v>144</v>
      </c>
      <c r="F43" s="25" t="s">
        <v>144</v>
      </c>
      <c r="G43" s="25" t="s">
        <v>5</v>
      </c>
      <c r="H43" s="2"/>
    </row>
    <row r="44" spans="1:8" ht="15.75" x14ac:dyDescent="0.25">
      <c r="A44" s="26"/>
      <c r="B44" s="26"/>
      <c r="C44" s="14"/>
      <c r="D44" s="89" t="s">
        <v>6</v>
      </c>
      <c r="E44" s="90" t="s">
        <v>145</v>
      </c>
      <c r="F44" s="88" t="s">
        <v>8</v>
      </c>
      <c r="G44" s="88" t="s">
        <v>146</v>
      </c>
      <c r="H44" s="15"/>
    </row>
    <row r="45" spans="1:8" ht="15.75" x14ac:dyDescent="0.25">
      <c r="A45" s="27" t="s">
        <v>33</v>
      </c>
      <c r="B45" s="28"/>
      <c r="C45" s="14"/>
      <c r="D45" s="73">
        <v>127</v>
      </c>
      <c r="E45" s="74">
        <v>23367942.539999999</v>
      </c>
      <c r="F45" s="74">
        <v>1296368.98</v>
      </c>
      <c r="G45" s="75">
        <f t="shared" ref="G45:G51" si="1">1-(+F45/E45)</f>
        <v>0.94452361487191505</v>
      </c>
      <c r="H45" s="15"/>
    </row>
    <row r="46" spans="1:8" ht="15.75" x14ac:dyDescent="0.25">
      <c r="A46" s="27" t="s">
        <v>34</v>
      </c>
      <c r="B46" s="28"/>
      <c r="C46" s="14"/>
      <c r="D46" s="73">
        <v>3</v>
      </c>
      <c r="E46" s="74">
        <v>1574291.38</v>
      </c>
      <c r="F46" s="74">
        <v>170358.88</v>
      </c>
      <c r="G46" s="75">
        <f t="shared" si="1"/>
        <v>0.89178694480306431</v>
      </c>
      <c r="H46" s="15"/>
    </row>
    <row r="47" spans="1:8" ht="15.75" x14ac:dyDescent="0.25">
      <c r="A47" s="27" t="s">
        <v>35</v>
      </c>
      <c r="B47" s="28"/>
      <c r="C47" s="14"/>
      <c r="D47" s="73">
        <v>161</v>
      </c>
      <c r="E47" s="74">
        <v>21061185.25</v>
      </c>
      <c r="F47" s="74">
        <v>980814.73</v>
      </c>
      <c r="G47" s="75">
        <f t="shared" si="1"/>
        <v>0.95343022159685908</v>
      </c>
      <c r="H47" s="15"/>
    </row>
    <row r="48" spans="1:8" ht="15.75" x14ac:dyDescent="0.25">
      <c r="A48" s="27" t="s">
        <v>36</v>
      </c>
      <c r="B48" s="28"/>
      <c r="C48" s="14"/>
      <c r="D48" s="73">
        <v>15</v>
      </c>
      <c r="E48" s="74">
        <v>514378.5</v>
      </c>
      <c r="F48" s="74">
        <v>45729</v>
      </c>
      <c r="G48" s="75">
        <f t="shared" si="1"/>
        <v>0.91109853930520035</v>
      </c>
      <c r="H48" s="15"/>
    </row>
    <row r="49" spans="1:8" ht="15.75" x14ac:dyDescent="0.25">
      <c r="A49" s="27" t="s">
        <v>37</v>
      </c>
      <c r="B49" s="28"/>
      <c r="C49" s="14"/>
      <c r="D49" s="73">
        <v>103</v>
      </c>
      <c r="E49" s="74">
        <v>10563766.300000001</v>
      </c>
      <c r="F49" s="74">
        <v>611114.39</v>
      </c>
      <c r="G49" s="75">
        <f t="shared" si="1"/>
        <v>0.94214995176483596</v>
      </c>
      <c r="H49" s="15"/>
    </row>
    <row r="50" spans="1:8" ht="15.75" x14ac:dyDescent="0.25">
      <c r="A50" s="27" t="s">
        <v>38</v>
      </c>
      <c r="B50" s="28"/>
      <c r="C50" s="14"/>
      <c r="D50" s="73">
        <v>2</v>
      </c>
      <c r="E50" s="74">
        <v>256756</v>
      </c>
      <c r="F50" s="74">
        <v>27993</v>
      </c>
      <c r="G50" s="75">
        <f t="shared" si="1"/>
        <v>0.89097431024007223</v>
      </c>
      <c r="H50" s="15"/>
    </row>
    <row r="51" spans="1:8" ht="15.75" x14ac:dyDescent="0.25">
      <c r="A51" s="27" t="s">
        <v>39</v>
      </c>
      <c r="B51" s="28"/>
      <c r="C51" s="14"/>
      <c r="D51" s="73">
        <v>19</v>
      </c>
      <c r="E51" s="74">
        <v>2248845</v>
      </c>
      <c r="F51" s="74">
        <v>119352.75</v>
      </c>
      <c r="G51" s="75">
        <f t="shared" si="1"/>
        <v>0.94692708923914282</v>
      </c>
      <c r="H51" s="15"/>
    </row>
    <row r="52" spans="1:8" ht="15.75" x14ac:dyDescent="0.25">
      <c r="A52" s="27" t="s">
        <v>40</v>
      </c>
      <c r="B52" s="28"/>
      <c r="C52" s="14"/>
      <c r="D52" s="73"/>
      <c r="E52" s="74"/>
      <c r="F52" s="74"/>
      <c r="G52" s="75"/>
      <c r="H52" s="15"/>
    </row>
    <row r="53" spans="1:8" ht="15.75" x14ac:dyDescent="0.25">
      <c r="A53" s="27" t="s">
        <v>41</v>
      </c>
      <c r="B53" s="28"/>
      <c r="C53" s="14"/>
      <c r="D53" s="73">
        <v>4</v>
      </c>
      <c r="E53" s="74">
        <v>419750</v>
      </c>
      <c r="F53" s="74">
        <v>-9475</v>
      </c>
      <c r="G53" s="75">
        <f>1-(+F53/E53)</f>
        <v>1.0225729600952949</v>
      </c>
      <c r="H53" s="15"/>
    </row>
    <row r="54" spans="1:8" ht="15.75" x14ac:dyDescent="0.25">
      <c r="A54" s="29" t="s">
        <v>60</v>
      </c>
      <c r="B54" s="30"/>
      <c r="C54" s="14"/>
      <c r="D54" s="73">
        <v>2</v>
      </c>
      <c r="E54" s="74">
        <v>189000</v>
      </c>
      <c r="F54" s="74">
        <v>-10100</v>
      </c>
      <c r="G54" s="75">
        <f>1-(+F54/E54)</f>
        <v>1.0534391534391534</v>
      </c>
      <c r="H54" s="15"/>
    </row>
    <row r="55" spans="1:8" ht="15.75" x14ac:dyDescent="0.25">
      <c r="A55" s="27" t="s">
        <v>61</v>
      </c>
      <c r="B55" s="30"/>
      <c r="C55" s="14"/>
      <c r="D55" s="73">
        <v>917</v>
      </c>
      <c r="E55" s="74">
        <v>84504894.480000004</v>
      </c>
      <c r="F55" s="74">
        <v>9838094.9399999995</v>
      </c>
      <c r="G55" s="75">
        <f>1-(+F55/E55)</f>
        <v>0.88357958434788164</v>
      </c>
      <c r="H55" s="15"/>
    </row>
    <row r="56" spans="1:8" ht="15.75" x14ac:dyDescent="0.25">
      <c r="A56" s="27" t="s">
        <v>62</v>
      </c>
      <c r="B56" s="30"/>
      <c r="C56" s="14"/>
      <c r="D56" s="73"/>
      <c r="E56" s="74"/>
      <c r="F56" s="74"/>
      <c r="G56" s="75"/>
      <c r="H56" s="15"/>
    </row>
    <row r="57" spans="1:8" x14ac:dyDescent="0.2">
      <c r="A57" s="31" t="s">
        <v>42</v>
      </c>
      <c r="B57" s="30"/>
      <c r="C57" s="14"/>
      <c r="D57" s="77"/>
      <c r="E57" s="96"/>
      <c r="F57" s="74"/>
      <c r="G57" s="79"/>
      <c r="H57" s="15"/>
    </row>
    <row r="58" spans="1:8" x14ac:dyDescent="0.2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x14ac:dyDescent="0.2">
      <c r="A59" s="16" t="s">
        <v>44</v>
      </c>
      <c r="B59" s="28"/>
      <c r="C59" s="14"/>
      <c r="D59" s="77"/>
      <c r="E59" s="78"/>
      <c r="F59" s="74"/>
      <c r="G59" s="79"/>
      <c r="H59" s="15"/>
    </row>
    <row r="60" spans="1:8" x14ac:dyDescent="0.2">
      <c r="A60" s="16" t="s">
        <v>30</v>
      </c>
      <c r="B60" s="28"/>
      <c r="C60" s="14"/>
      <c r="D60" s="77"/>
      <c r="E60" s="78"/>
      <c r="F60" s="76"/>
      <c r="G60" s="79"/>
      <c r="H60" s="15"/>
    </row>
    <row r="61" spans="1:8" ht="15.75" x14ac:dyDescent="0.25">
      <c r="A61" s="32"/>
      <c r="B61" s="18"/>
      <c r="C61" s="21"/>
      <c r="D61" s="77"/>
      <c r="E61" s="80"/>
      <c r="F61" s="80"/>
      <c r="G61" s="79"/>
      <c r="H61" s="15"/>
    </row>
    <row r="62" spans="1:8" ht="15.75" x14ac:dyDescent="0.25">
      <c r="A62" s="20" t="s">
        <v>45</v>
      </c>
      <c r="B62" s="20"/>
      <c r="C62" s="33"/>
      <c r="D62" s="81">
        <f>SUM(D45:D58)</f>
        <v>1353</v>
      </c>
      <c r="E62" s="82">
        <f>SUM(E45:E61)</f>
        <v>144700809.44999999</v>
      </c>
      <c r="F62" s="82">
        <f>SUM(F45:F61)</f>
        <v>13070251.67</v>
      </c>
      <c r="G62" s="83">
        <f>1-(+F62/E62)</f>
        <v>0.90967395607751378</v>
      </c>
      <c r="H62" s="2"/>
    </row>
    <row r="63" spans="1:8" ht="18" x14ac:dyDescent="0.25">
      <c r="A63" s="33"/>
      <c r="B63" s="33"/>
      <c r="C63" s="36"/>
      <c r="D63" s="91"/>
      <c r="E63" s="92"/>
      <c r="F63" s="34"/>
      <c r="G63" s="34"/>
      <c r="H63" s="2"/>
    </row>
    <row r="64" spans="1:8" ht="18" x14ac:dyDescent="0.25">
      <c r="A64" s="35" t="s">
        <v>46</v>
      </c>
      <c r="B64" s="36"/>
      <c r="C64" s="39"/>
      <c r="D64" s="36"/>
      <c r="E64" s="36"/>
      <c r="F64" s="37">
        <f>F62+F40</f>
        <v>15099078.17</v>
      </c>
      <c r="G64" s="36"/>
      <c r="H64" s="2"/>
    </row>
    <row r="65" spans="1:8" ht="8.25" customHeight="1" x14ac:dyDescent="0.25">
      <c r="A65" s="35"/>
      <c r="B65" s="36"/>
      <c r="C65" s="39"/>
      <c r="D65" s="36"/>
      <c r="E65" s="36"/>
      <c r="F65" s="37"/>
      <c r="G65" s="36"/>
      <c r="H65" s="2"/>
    </row>
    <row r="66" spans="1:8" ht="15.75" x14ac:dyDescent="0.25">
      <c r="A66" s="4" t="s">
        <v>47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48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 t="s">
        <v>49</v>
      </c>
      <c r="B68" s="40"/>
      <c r="C68" s="40"/>
      <c r="D68" s="40"/>
      <c r="E68" s="40"/>
      <c r="F68" s="41"/>
      <c r="G68" s="40"/>
      <c r="H68" s="2"/>
    </row>
    <row r="69" spans="1:8" ht="15.75" x14ac:dyDescent="0.25">
      <c r="A69" s="4"/>
      <c r="B69" s="40"/>
      <c r="C69" s="40"/>
      <c r="D69" s="40"/>
      <c r="E69" s="40"/>
      <c r="F69" s="41"/>
      <c r="G69" s="40"/>
      <c r="H69" s="2"/>
    </row>
    <row r="70" spans="1:8" ht="18" x14ac:dyDescent="0.25">
      <c r="A70" s="42" t="s">
        <v>50</v>
      </c>
      <c r="B70" s="39"/>
      <c r="C70" s="39"/>
      <c r="D70" s="39"/>
      <c r="E70" s="39"/>
      <c r="F70" s="37"/>
      <c r="G70" s="39"/>
      <c r="H70" s="2"/>
    </row>
    <row r="71" spans="1:8" ht="18" x14ac:dyDescent="0.25">
      <c r="A71" s="43"/>
      <c r="B71" s="39"/>
      <c r="C71" s="39"/>
      <c r="D71" s="39"/>
      <c r="E71" s="37"/>
      <c r="F71" s="2"/>
      <c r="G71" s="2"/>
      <c r="H71" s="2"/>
    </row>
    <row r="72" spans="1:8" ht="18" x14ac:dyDescent="0.25">
      <c r="A72" s="116"/>
      <c r="B72" s="117"/>
      <c r="C72" s="117"/>
      <c r="D72" s="117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7" type="noConversion"/>
  <printOptions horizontalCentered="1"/>
  <pageMargins left="0.20624999999999999" right="0.5" top="0.31944444444444442" bottom="0.25" header="0.5" footer="0.5"/>
  <pageSetup scale="4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AUGUST 2020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149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104</v>
      </c>
      <c r="B9" s="13"/>
      <c r="C9" s="14"/>
      <c r="D9" s="73"/>
      <c r="E9" s="99"/>
      <c r="F9" s="74"/>
      <c r="G9" s="75"/>
      <c r="H9" s="15"/>
    </row>
    <row r="10" spans="1:8" ht="15.75" x14ac:dyDescent="0.25">
      <c r="A10" s="93" t="s">
        <v>11</v>
      </c>
      <c r="B10" s="13"/>
      <c r="C10" s="14"/>
      <c r="D10" s="73">
        <v>11</v>
      </c>
      <c r="E10" s="99">
        <v>2158470</v>
      </c>
      <c r="F10" s="74">
        <v>310636.5</v>
      </c>
      <c r="G10" s="100">
        <f>F10/E10</f>
        <v>0.14391513433126243</v>
      </c>
      <c r="H10" s="15"/>
    </row>
    <row r="11" spans="1:8" ht="15.75" x14ac:dyDescent="0.25">
      <c r="A11" s="93" t="s">
        <v>107</v>
      </c>
      <c r="B11" s="13"/>
      <c r="C11" s="14"/>
      <c r="D11" s="73">
        <v>6</v>
      </c>
      <c r="E11" s="99">
        <v>537240</v>
      </c>
      <c r="F11" s="74">
        <v>165195.5</v>
      </c>
      <c r="G11" s="100">
        <f>F11/E11</f>
        <v>0.30748920408011315</v>
      </c>
      <c r="H11" s="15"/>
    </row>
    <row r="12" spans="1:8" ht="15.75" x14ac:dyDescent="0.25">
      <c r="A12" s="93" t="s">
        <v>67</v>
      </c>
      <c r="B12" s="13"/>
      <c r="C12" s="14"/>
      <c r="D12" s="73">
        <v>2</v>
      </c>
      <c r="E12" s="99">
        <v>191369</v>
      </c>
      <c r="F12" s="74">
        <v>52355.5</v>
      </c>
      <c r="G12" s="100">
        <f>F12/E12</f>
        <v>0.27358401831017565</v>
      </c>
      <c r="H12" s="15"/>
    </row>
    <row r="13" spans="1:8" ht="15.75" x14ac:dyDescent="0.25">
      <c r="A13" s="93" t="s">
        <v>111</v>
      </c>
      <c r="B13" s="13"/>
      <c r="C13" s="14"/>
      <c r="D13" s="73"/>
      <c r="E13" s="99"/>
      <c r="F13" s="74"/>
      <c r="G13" s="100"/>
      <c r="H13" s="15"/>
    </row>
    <row r="14" spans="1:8" ht="15.75" x14ac:dyDescent="0.25">
      <c r="A14" s="93" t="s">
        <v>25</v>
      </c>
      <c r="B14" s="13"/>
      <c r="C14" s="14"/>
      <c r="D14" s="73">
        <v>2</v>
      </c>
      <c r="E14" s="99">
        <v>356703</v>
      </c>
      <c r="F14" s="74">
        <v>45284</v>
      </c>
      <c r="G14" s="100">
        <f>F14/E14</f>
        <v>0.12695155353333165</v>
      </c>
      <c r="H14" s="15"/>
    </row>
    <row r="15" spans="1:8" ht="15.75" x14ac:dyDescent="0.25">
      <c r="A15" s="93" t="s">
        <v>53</v>
      </c>
      <c r="B15" s="13"/>
      <c r="C15" s="14"/>
      <c r="D15" s="73"/>
      <c r="E15" s="99"/>
      <c r="F15" s="74"/>
      <c r="G15" s="100"/>
      <c r="H15" s="15"/>
    </row>
    <row r="16" spans="1:8" ht="15.75" x14ac:dyDescent="0.25">
      <c r="A16" s="93" t="s">
        <v>10</v>
      </c>
      <c r="B16" s="13"/>
      <c r="C16" s="14"/>
      <c r="D16" s="73"/>
      <c r="E16" s="99"/>
      <c r="F16" s="74"/>
      <c r="G16" s="100"/>
      <c r="H16" s="15"/>
    </row>
    <row r="17" spans="1:8" ht="15.75" x14ac:dyDescent="0.25">
      <c r="A17" s="93" t="s">
        <v>14</v>
      </c>
      <c r="B17" s="13"/>
      <c r="C17" s="14"/>
      <c r="D17" s="73">
        <v>2</v>
      </c>
      <c r="E17" s="99">
        <v>1402896</v>
      </c>
      <c r="F17" s="74">
        <v>221277</v>
      </c>
      <c r="G17" s="75">
        <f t="shared" ref="G17:G23" si="0">F17/E17</f>
        <v>0.15772872686214801</v>
      </c>
      <c r="H17" s="15"/>
    </row>
    <row r="18" spans="1:8" ht="15.75" x14ac:dyDescent="0.25">
      <c r="A18" s="93" t="s">
        <v>15</v>
      </c>
      <c r="B18" s="13"/>
      <c r="C18" s="14"/>
      <c r="D18" s="73">
        <v>2</v>
      </c>
      <c r="E18" s="99">
        <v>1626448</v>
      </c>
      <c r="F18" s="74">
        <v>408368</v>
      </c>
      <c r="G18" s="100">
        <f t="shared" si="0"/>
        <v>0.25107965333044768</v>
      </c>
      <c r="H18" s="15"/>
    </row>
    <row r="19" spans="1:8" ht="15.75" x14ac:dyDescent="0.25">
      <c r="A19" s="93" t="s">
        <v>54</v>
      </c>
      <c r="B19" s="13"/>
      <c r="C19" s="14"/>
      <c r="D19" s="73">
        <v>1</v>
      </c>
      <c r="E19" s="99">
        <v>298305</v>
      </c>
      <c r="F19" s="74">
        <v>114733.5</v>
      </c>
      <c r="G19" s="75">
        <f t="shared" si="0"/>
        <v>0.38461809222104892</v>
      </c>
      <c r="H19" s="15"/>
    </row>
    <row r="20" spans="1:8" ht="15.75" x14ac:dyDescent="0.25">
      <c r="A20" s="93" t="s">
        <v>17</v>
      </c>
      <c r="B20" s="13"/>
      <c r="C20" s="14"/>
      <c r="D20" s="73"/>
      <c r="E20" s="99"/>
      <c r="F20" s="74"/>
      <c r="G20" s="75"/>
      <c r="H20" s="15"/>
    </row>
    <row r="21" spans="1:8" ht="15.75" x14ac:dyDescent="0.25">
      <c r="A21" s="93" t="s">
        <v>121</v>
      </c>
      <c r="B21" s="13"/>
      <c r="C21" s="14"/>
      <c r="D21" s="73"/>
      <c r="E21" s="99"/>
      <c r="F21" s="74"/>
      <c r="G21" s="75"/>
      <c r="H21" s="15"/>
    </row>
    <row r="22" spans="1:8" ht="15.75" x14ac:dyDescent="0.25">
      <c r="A22" s="93" t="s">
        <v>55</v>
      </c>
      <c r="B22" s="13"/>
      <c r="C22" s="14"/>
      <c r="D22" s="73">
        <v>7</v>
      </c>
      <c r="E22" s="99">
        <v>3623309</v>
      </c>
      <c r="F22" s="74">
        <v>893820</v>
      </c>
      <c r="G22" s="75">
        <f t="shared" si="0"/>
        <v>0.24668610929953808</v>
      </c>
      <c r="H22" s="15"/>
    </row>
    <row r="23" spans="1:8" ht="15.75" x14ac:dyDescent="0.25">
      <c r="A23" s="93" t="s">
        <v>56</v>
      </c>
      <c r="B23" s="13"/>
      <c r="C23" s="14"/>
      <c r="D23" s="73">
        <v>3</v>
      </c>
      <c r="E23" s="99">
        <v>1632031</v>
      </c>
      <c r="F23" s="74">
        <v>316589</v>
      </c>
      <c r="G23" s="75">
        <f t="shared" si="0"/>
        <v>0.19398467308525388</v>
      </c>
      <c r="H23" s="15"/>
    </row>
    <row r="24" spans="1:8" ht="15.75" x14ac:dyDescent="0.25">
      <c r="A24" s="94" t="s">
        <v>20</v>
      </c>
      <c r="B24" s="13"/>
      <c r="C24" s="14"/>
      <c r="D24" s="73">
        <v>4</v>
      </c>
      <c r="E24" s="99">
        <v>885728</v>
      </c>
      <c r="F24" s="74">
        <v>84403</v>
      </c>
      <c r="G24" s="75">
        <f>F24/E24</f>
        <v>9.5292234184761015E-2</v>
      </c>
      <c r="H24" s="15"/>
    </row>
    <row r="25" spans="1:8" ht="15.75" x14ac:dyDescent="0.25">
      <c r="A25" s="94" t="s">
        <v>21</v>
      </c>
      <c r="B25" s="13"/>
      <c r="C25" s="14"/>
      <c r="D25" s="73">
        <v>13</v>
      </c>
      <c r="E25" s="99">
        <v>189387</v>
      </c>
      <c r="F25" s="74">
        <v>189387</v>
      </c>
      <c r="G25" s="75">
        <f>F25/E25</f>
        <v>1</v>
      </c>
      <c r="H25" s="15"/>
    </row>
    <row r="26" spans="1:8" ht="15.75" x14ac:dyDescent="0.25">
      <c r="A26" s="70" t="s">
        <v>22</v>
      </c>
      <c r="B26" s="13"/>
      <c r="C26" s="14"/>
      <c r="D26" s="73"/>
      <c r="E26" s="99"/>
      <c r="F26" s="74"/>
      <c r="G26" s="75"/>
      <c r="H26" s="15"/>
    </row>
    <row r="27" spans="1:8" ht="15.75" x14ac:dyDescent="0.25">
      <c r="A27" s="70" t="s">
        <v>23</v>
      </c>
      <c r="B27" s="13"/>
      <c r="C27" s="14"/>
      <c r="D27" s="73"/>
      <c r="E27" s="99">
        <v>50108</v>
      </c>
      <c r="F27" s="74">
        <v>-58411</v>
      </c>
      <c r="G27" s="75">
        <f>F27/E27</f>
        <v>-1.1657020834996408</v>
      </c>
      <c r="H27" s="15"/>
    </row>
    <row r="28" spans="1:8" ht="15.75" x14ac:dyDescent="0.25">
      <c r="A28" s="93" t="s">
        <v>131</v>
      </c>
      <c r="B28" s="13"/>
      <c r="C28" s="14"/>
      <c r="D28" s="73">
        <v>1</v>
      </c>
      <c r="E28" s="99">
        <v>78751</v>
      </c>
      <c r="F28" s="74">
        <v>7838.5</v>
      </c>
      <c r="G28" s="100">
        <f>F28/E28</f>
        <v>9.9535243996901626E-2</v>
      </c>
      <c r="H28" s="15"/>
    </row>
    <row r="29" spans="1:8" ht="15.75" x14ac:dyDescent="0.25">
      <c r="A29" s="70" t="s">
        <v>24</v>
      </c>
      <c r="B29" s="13"/>
      <c r="C29" s="14"/>
      <c r="D29" s="73">
        <v>2</v>
      </c>
      <c r="E29" s="99">
        <v>193160</v>
      </c>
      <c r="F29" s="74">
        <v>91528</v>
      </c>
      <c r="G29" s="75">
        <f>F29/E29</f>
        <v>0.47384551667011804</v>
      </c>
      <c r="H29" s="15"/>
    </row>
    <row r="30" spans="1:8" ht="15.75" x14ac:dyDescent="0.25">
      <c r="A30" s="70" t="s">
        <v>125</v>
      </c>
      <c r="B30" s="13"/>
      <c r="C30" s="14"/>
      <c r="D30" s="101"/>
      <c r="E30" s="99"/>
      <c r="F30" s="99"/>
      <c r="G30" s="102"/>
      <c r="H30" s="15"/>
    </row>
    <row r="31" spans="1:8" ht="15.75" x14ac:dyDescent="0.25">
      <c r="A31" s="70" t="s">
        <v>132</v>
      </c>
      <c r="B31" s="13"/>
      <c r="C31" s="14"/>
      <c r="D31" s="73">
        <v>1</v>
      </c>
      <c r="E31" s="103">
        <v>74127</v>
      </c>
      <c r="F31" s="74">
        <v>21227</v>
      </c>
      <c r="G31" s="100">
        <f>F31/E31</f>
        <v>0.28635989585441202</v>
      </c>
      <c r="H31" s="15"/>
    </row>
    <row r="32" spans="1:8" ht="15.75" x14ac:dyDescent="0.25">
      <c r="A32" s="70" t="s">
        <v>134</v>
      </c>
      <c r="B32" s="13"/>
      <c r="C32" s="14"/>
      <c r="D32" s="73"/>
      <c r="E32" s="103"/>
      <c r="F32" s="74"/>
      <c r="G32" s="100"/>
      <c r="H32" s="15"/>
    </row>
    <row r="33" spans="1:8" ht="15.75" x14ac:dyDescent="0.25">
      <c r="A33" s="70" t="s">
        <v>58</v>
      </c>
      <c r="B33" s="13"/>
      <c r="C33" s="14"/>
      <c r="D33" s="73">
        <v>7</v>
      </c>
      <c r="E33" s="103">
        <v>1054568</v>
      </c>
      <c r="F33" s="76">
        <v>168288</v>
      </c>
      <c r="G33" s="100">
        <f>F33/E33</f>
        <v>0.15958003656473552</v>
      </c>
      <c r="H33" s="15"/>
    </row>
    <row r="34" spans="1:8" ht="15.75" x14ac:dyDescent="0.25">
      <c r="A34" s="93" t="s">
        <v>59</v>
      </c>
      <c r="B34" s="13"/>
      <c r="C34" s="14"/>
      <c r="D34" s="73"/>
      <c r="E34" s="99"/>
      <c r="F34" s="74"/>
      <c r="G34" s="100"/>
      <c r="H34" s="15"/>
    </row>
    <row r="35" spans="1:8" ht="15.75" x14ac:dyDescent="0.25">
      <c r="A35" s="93" t="s">
        <v>101</v>
      </c>
      <c r="B35" s="13"/>
      <c r="C35" s="14"/>
      <c r="D35" s="73">
        <v>1</v>
      </c>
      <c r="E35" s="99">
        <v>163156</v>
      </c>
      <c r="F35" s="74">
        <v>56693.5</v>
      </c>
      <c r="G35" s="100">
        <f>F35/E35</f>
        <v>0.34748032557797448</v>
      </c>
      <c r="H35" s="15"/>
    </row>
    <row r="36" spans="1:8" x14ac:dyDescent="0.2">
      <c r="A36" s="16" t="s">
        <v>28</v>
      </c>
      <c r="B36" s="13"/>
      <c r="C36" s="14"/>
      <c r="D36" s="77"/>
      <c r="E36" s="103"/>
      <c r="F36" s="76"/>
      <c r="G36" s="79"/>
      <c r="H36" s="15"/>
    </row>
    <row r="37" spans="1:8" x14ac:dyDescent="0.2">
      <c r="A37" s="16" t="s">
        <v>29</v>
      </c>
      <c r="B37" s="13"/>
      <c r="C37" s="14"/>
      <c r="D37" s="77"/>
      <c r="E37" s="103"/>
      <c r="F37" s="76">
        <v>3</v>
      </c>
      <c r="G37" s="79"/>
      <c r="H37" s="15"/>
    </row>
    <row r="38" spans="1:8" x14ac:dyDescent="0.2">
      <c r="A38" s="16" t="s">
        <v>30</v>
      </c>
      <c r="B38" s="13"/>
      <c r="C38" s="14"/>
      <c r="D38" s="77"/>
      <c r="E38" s="99"/>
      <c r="F38" s="74"/>
      <c r="G38" s="79"/>
      <c r="H38" s="15"/>
    </row>
    <row r="39" spans="1:8" x14ac:dyDescent="0.2">
      <c r="A39" s="17"/>
      <c r="B39" s="18"/>
      <c r="C39" s="21"/>
      <c r="D39" s="77"/>
      <c r="E39" s="80"/>
      <c r="F39" s="80"/>
      <c r="G39" s="79"/>
      <c r="H39" s="15"/>
    </row>
    <row r="40" spans="1:8" ht="15.75" x14ac:dyDescent="0.25">
      <c r="A40" s="19" t="s">
        <v>31</v>
      </c>
      <c r="B40" s="20"/>
      <c r="C40" s="22"/>
      <c r="D40" s="81">
        <f>SUM(D9:D39)</f>
        <v>65</v>
      </c>
      <c r="E40" s="82">
        <f>SUM(E9:E39)</f>
        <v>14515756</v>
      </c>
      <c r="F40" s="82">
        <f>SUM(F9:F39)</f>
        <v>3089216</v>
      </c>
      <c r="G40" s="83">
        <f>F40/E40</f>
        <v>0.21281812673070558</v>
      </c>
      <c r="H40" s="2"/>
    </row>
    <row r="41" spans="1:8" ht="15.75" x14ac:dyDescent="0.25">
      <c r="A41" s="22"/>
      <c r="B41" s="22"/>
      <c r="C41" s="24"/>
      <c r="D41" s="84"/>
      <c r="E41" s="85"/>
      <c r="F41" s="86"/>
      <c r="G41" s="86"/>
      <c r="H41" s="2"/>
    </row>
    <row r="42" spans="1:8" ht="18" x14ac:dyDescent="0.25">
      <c r="A42" s="23" t="s">
        <v>32</v>
      </c>
      <c r="B42" s="24"/>
      <c r="C42" s="26"/>
      <c r="D42" s="25"/>
      <c r="E42" s="87"/>
      <c r="F42" s="88"/>
      <c r="G42" s="88"/>
      <c r="H42" s="2"/>
    </row>
    <row r="43" spans="1:8" ht="15.75" x14ac:dyDescent="0.25">
      <c r="A43" s="26"/>
      <c r="B43" s="26"/>
      <c r="C43" s="26"/>
      <c r="D43" s="89"/>
      <c r="E43" s="25" t="s">
        <v>144</v>
      </c>
      <c r="F43" s="25" t="s">
        <v>144</v>
      </c>
      <c r="G43" s="25" t="s">
        <v>5</v>
      </c>
      <c r="H43" s="2"/>
    </row>
    <row r="44" spans="1:8" ht="15.75" x14ac:dyDescent="0.25">
      <c r="A44" s="26"/>
      <c r="B44" s="26"/>
      <c r="C44" s="14"/>
      <c r="D44" s="89" t="s">
        <v>6</v>
      </c>
      <c r="E44" s="90" t="s">
        <v>145</v>
      </c>
      <c r="F44" s="88" t="s">
        <v>8</v>
      </c>
      <c r="G44" s="88" t="s">
        <v>146</v>
      </c>
      <c r="H44" s="15"/>
    </row>
    <row r="45" spans="1:8" ht="15.75" x14ac:dyDescent="0.25">
      <c r="A45" s="27" t="s">
        <v>33</v>
      </c>
      <c r="B45" s="28"/>
      <c r="C45" s="14"/>
      <c r="D45" s="73">
        <v>72</v>
      </c>
      <c r="E45" s="74">
        <v>9537979.1999999993</v>
      </c>
      <c r="F45" s="74">
        <v>575817.22</v>
      </c>
      <c r="G45" s="75">
        <f>1-(+F45/E45)</f>
        <v>0.93962901282066125</v>
      </c>
      <c r="H45" s="15"/>
    </row>
    <row r="46" spans="1:8" ht="15.75" x14ac:dyDescent="0.25">
      <c r="A46" s="27" t="s">
        <v>34</v>
      </c>
      <c r="B46" s="28"/>
      <c r="C46" s="14"/>
      <c r="D46" s="73">
        <v>8</v>
      </c>
      <c r="E46" s="74">
        <v>3257700.24</v>
      </c>
      <c r="F46" s="74">
        <v>279613.75</v>
      </c>
      <c r="G46" s="75">
        <f t="shared" ref="G46:G55" si="1">1-(+F46/E46)</f>
        <v>0.91416836129772339</v>
      </c>
      <c r="H46" s="15"/>
    </row>
    <row r="47" spans="1:8" ht="15.75" x14ac:dyDescent="0.25">
      <c r="A47" s="27" t="s">
        <v>35</v>
      </c>
      <c r="B47" s="28"/>
      <c r="C47" s="14"/>
      <c r="D47" s="73">
        <v>183</v>
      </c>
      <c r="E47" s="74">
        <v>15056781.050000001</v>
      </c>
      <c r="F47" s="74">
        <v>768020.03</v>
      </c>
      <c r="G47" s="75">
        <f t="shared" si="1"/>
        <v>0.94899175146071479</v>
      </c>
      <c r="H47" s="15"/>
    </row>
    <row r="48" spans="1:8" ht="15.75" x14ac:dyDescent="0.25">
      <c r="A48" s="27" t="s">
        <v>36</v>
      </c>
      <c r="B48" s="28"/>
      <c r="C48" s="14"/>
      <c r="D48" s="73">
        <v>8</v>
      </c>
      <c r="E48" s="74">
        <v>1882174</v>
      </c>
      <c r="F48" s="74">
        <v>123123.18</v>
      </c>
      <c r="G48" s="75">
        <f t="shared" si="1"/>
        <v>0.93458459207278388</v>
      </c>
      <c r="H48" s="15"/>
    </row>
    <row r="49" spans="1:8" ht="15.75" x14ac:dyDescent="0.25">
      <c r="A49" s="27" t="s">
        <v>37</v>
      </c>
      <c r="B49" s="28"/>
      <c r="C49" s="14"/>
      <c r="D49" s="73">
        <v>124</v>
      </c>
      <c r="E49" s="74">
        <v>13770156.35</v>
      </c>
      <c r="F49" s="74">
        <v>1101190.6399999999</v>
      </c>
      <c r="G49" s="75">
        <f t="shared" si="1"/>
        <v>0.92003063639869276</v>
      </c>
      <c r="H49" s="15"/>
    </row>
    <row r="50" spans="1:8" ht="15.75" x14ac:dyDescent="0.25">
      <c r="A50" s="27" t="s">
        <v>38</v>
      </c>
      <c r="B50" s="28"/>
      <c r="C50" s="14"/>
      <c r="D50" s="73">
        <v>8</v>
      </c>
      <c r="E50" s="74">
        <v>1422161</v>
      </c>
      <c r="F50" s="74">
        <v>51775</v>
      </c>
      <c r="G50" s="75">
        <f t="shared" si="1"/>
        <v>0.96359413596632171</v>
      </c>
      <c r="H50" s="15"/>
    </row>
    <row r="51" spans="1:8" ht="15.75" x14ac:dyDescent="0.25">
      <c r="A51" s="27" t="s">
        <v>39</v>
      </c>
      <c r="B51" s="28"/>
      <c r="C51" s="14"/>
      <c r="D51" s="73">
        <v>9</v>
      </c>
      <c r="E51" s="74">
        <v>1521660</v>
      </c>
      <c r="F51" s="74">
        <v>141679.12</v>
      </c>
      <c r="G51" s="75">
        <f t="shared" si="1"/>
        <v>0.90689173665602041</v>
      </c>
      <c r="H51" s="15"/>
    </row>
    <row r="52" spans="1:8" ht="15.75" x14ac:dyDescent="0.25">
      <c r="A52" s="27" t="s">
        <v>40</v>
      </c>
      <c r="B52" s="28"/>
      <c r="C52" s="14"/>
      <c r="D52" s="73">
        <v>2</v>
      </c>
      <c r="E52" s="74">
        <v>222600</v>
      </c>
      <c r="F52" s="74">
        <v>30570</v>
      </c>
      <c r="G52" s="75">
        <f t="shared" si="1"/>
        <v>0.86266846361185978</v>
      </c>
      <c r="H52" s="15"/>
    </row>
    <row r="53" spans="1:8" ht="15.75" x14ac:dyDescent="0.25">
      <c r="A53" s="27" t="s">
        <v>41</v>
      </c>
      <c r="B53" s="28"/>
      <c r="C53" s="14"/>
      <c r="D53" s="73">
        <v>2</v>
      </c>
      <c r="E53" s="74">
        <v>527475</v>
      </c>
      <c r="F53" s="74">
        <v>92925</v>
      </c>
      <c r="G53" s="75">
        <f t="shared" si="1"/>
        <v>0.82383051329446899</v>
      </c>
      <c r="H53" s="15"/>
    </row>
    <row r="54" spans="1:8" ht="15.75" x14ac:dyDescent="0.25">
      <c r="A54" s="29" t="s">
        <v>60</v>
      </c>
      <c r="B54" s="30"/>
      <c r="C54" s="14"/>
      <c r="D54" s="73">
        <v>3</v>
      </c>
      <c r="E54" s="74">
        <v>171300</v>
      </c>
      <c r="F54" s="74">
        <v>39600</v>
      </c>
      <c r="G54" s="75">
        <f t="shared" si="1"/>
        <v>0.7688266199649737</v>
      </c>
      <c r="H54" s="15"/>
    </row>
    <row r="55" spans="1:8" ht="15.75" x14ac:dyDescent="0.25">
      <c r="A55" s="27" t="s">
        <v>61</v>
      </c>
      <c r="B55" s="30"/>
      <c r="C55" s="14"/>
      <c r="D55" s="73">
        <v>803</v>
      </c>
      <c r="E55" s="74">
        <v>79370834.510000005</v>
      </c>
      <c r="F55" s="74">
        <v>9298818.9399999995</v>
      </c>
      <c r="G55" s="75">
        <f t="shared" si="1"/>
        <v>0.88284337694813542</v>
      </c>
      <c r="H55" s="15"/>
    </row>
    <row r="56" spans="1:8" ht="15.75" x14ac:dyDescent="0.25">
      <c r="A56" s="27" t="s">
        <v>62</v>
      </c>
      <c r="B56" s="30"/>
      <c r="C56" s="14"/>
      <c r="D56" s="73"/>
      <c r="E56" s="74"/>
      <c r="F56" s="74"/>
      <c r="G56" s="75"/>
      <c r="H56" s="15"/>
    </row>
    <row r="57" spans="1:8" x14ac:dyDescent="0.2">
      <c r="A57" s="31" t="s">
        <v>42</v>
      </c>
      <c r="B57" s="30"/>
      <c r="C57" s="14"/>
      <c r="D57" s="77"/>
      <c r="E57" s="96"/>
      <c r="F57" s="74"/>
      <c r="G57" s="79"/>
      <c r="H57" s="15"/>
    </row>
    <row r="58" spans="1:8" x14ac:dyDescent="0.2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x14ac:dyDescent="0.2">
      <c r="A59" s="16" t="s">
        <v>44</v>
      </c>
      <c r="B59" s="28"/>
      <c r="C59" s="14"/>
      <c r="D59" s="77"/>
      <c r="E59" s="78"/>
      <c r="F59" s="74"/>
      <c r="G59" s="79"/>
      <c r="H59" s="15"/>
    </row>
    <row r="60" spans="1:8" x14ac:dyDescent="0.2">
      <c r="A60" s="16" t="s">
        <v>30</v>
      </c>
      <c r="B60" s="28"/>
      <c r="C60" s="14"/>
      <c r="D60" s="77"/>
      <c r="E60" s="95"/>
      <c r="F60" s="74"/>
      <c r="G60" s="79"/>
      <c r="H60" s="15"/>
    </row>
    <row r="61" spans="1:8" ht="15.75" x14ac:dyDescent="0.25">
      <c r="A61" s="32"/>
      <c r="B61" s="18"/>
      <c r="C61" s="21"/>
      <c r="D61" s="77"/>
      <c r="E61" s="97"/>
      <c r="F61" s="80"/>
      <c r="G61" s="79"/>
      <c r="H61" s="2"/>
    </row>
    <row r="62" spans="1:8" ht="18" x14ac:dyDescent="0.25">
      <c r="A62" s="20" t="s">
        <v>45</v>
      </c>
      <c r="B62" s="20"/>
      <c r="C62" s="39"/>
      <c r="D62" s="81">
        <f>SUM(D45:D58)</f>
        <v>1222</v>
      </c>
      <c r="E62" s="82">
        <f>SUM(E45:E61)</f>
        <v>126740821.35000001</v>
      </c>
      <c r="F62" s="82">
        <f>SUM(F45:F61)</f>
        <v>12503132.879999999</v>
      </c>
      <c r="G62" s="83">
        <f>1-(F62/E62)</f>
        <v>0.9013488097455824</v>
      </c>
      <c r="H62" s="2"/>
    </row>
    <row r="63" spans="1:8" ht="18" x14ac:dyDescent="0.25">
      <c r="A63" s="33"/>
      <c r="B63" s="33"/>
      <c r="C63" s="39"/>
      <c r="D63" s="98"/>
      <c r="E63" s="92"/>
      <c r="F63" s="34"/>
      <c r="G63" s="34"/>
      <c r="H63" s="2"/>
    </row>
    <row r="64" spans="1:8" ht="18" x14ac:dyDescent="0.25">
      <c r="A64" s="35" t="s">
        <v>46</v>
      </c>
      <c r="B64" s="36"/>
      <c r="C64" s="39"/>
      <c r="D64" s="51"/>
      <c r="E64" s="36"/>
      <c r="F64" s="37">
        <f>F62+F40</f>
        <v>15592348.879999999</v>
      </c>
      <c r="G64" s="36"/>
      <c r="H64" s="2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7"/>
      <c r="F70" s="2"/>
      <c r="G70" s="2"/>
      <c r="H70" s="2"/>
    </row>
    <row r="71" spans="1:8" ht="18" x14ac:dyDescent="0.25">
      <c r="A71" s="116"/>
      <c r="B71" s="117"/>
      <c r="C71" s="117"/>
      <c r="D71" s="117"/>
      <c r="E71" s="37"/>
      <c r="F71" s="2"/>
      <c r="G71" s="2"/>
      <c r="H71" s="2"/>
    </row>
    <row r="72" spans="1:8" ht="18" x14ac:dyDescent="0.25">
      <c r="A72" s="43"/>
      <c r="B72" s="39"/>
      <c r="C72" s="39"/>
      <c r="D72" s="39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4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554687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AUGUST 2020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150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119</v>
      </c>
      <c r="B9" s="13"/>
      <c r="C9" s="14"/>
      <c r="D9" s="73"/>
      <c r="E9" s="74"/>
      <c r="F9" s="74"/>
      <c r="G9" s="75"/>
      <c r="H9" s="15"/>
    </row>
    <row r="10" spans="1:8" ht="15.75" x14ac:dyDescent="0.25">
      <c r="A10" s="93" t="s">
        <v>11</v>
      </c>
      <c r="B10" s="13"/>
      <c r="C10" s="14"/>
      <c r="D10" s="73">
        <v>2</v>
      </c>
      <c r="E10" s="74">
        <v>289079</v>
      </c>
      <c r="F10" s="74">
        <v>73616.5</v>
      </c>
      <c r="G10" s="75">
        <f>F10/E10</f>
        <v>0.25465876109990693</v>
      </c>
      <c r="H10" s="15"/>
    </row>
    <row r="11" spans="1:8" ht="15.75" x14ac:dyDescent="0.25">
      <c r="A11" s="93" t="s">
        <v>104</v>
      </c>
      <c r="B11" s="13"/>
      <c r="C11" s="14"/>
      <c r="D11" s="73"/>
      <c r="E11" s="74"/>
      <c r="F11" s="74"/>
      <c r="G11" s="75"/>
      <c r="H11" s="15"/>
    </row>
    <row r="12" spans="1:8" ht="15.75" x14ac:dyDescent="0.25">
      <c r="A12" s="93" t="s">
        <v>63</v>
      </c>
      <c r="B12" s="13"/>
      <c r="C12" s="14"/>
      <c r="D12" s="73">
        <v>1</v>
      </c>
      <c r="E12" s="74">
        <v>67945</v>
      </c>
      <c r="F12" s="74">
        <v>19064.5</v>
      </c>
      <c r="G12" s="75">
        <f>F12/E12</f>
        <v>0.28058723967915228</v>
      </c>
      <c r="H12" s="15"/>
    </row>
    <row r="13" spans="1:8" ht="15.75" x14ac:dyDescent="0.25">
      <c r="A13" s="93" t="s">
        <v>64</v>
      </c>
      <c r="B13" s="13"/>
      <c r="C13" s="14"/>
      <c r="D13" s="73">
        <v>1</v>
      </c>
      <c r="E13" s="74">
        <v>2140</v>
      </c>
      <c r="F13" s="74">
        <v>1313</v>
      </c>
      <c r="G13" s="75">
        <f>F13/E13</f>
        <v>0.61355140186915891</v>
      </c>
      <c r="H13" s="15"/>
    </row>
    <row r="14" spans="1:8" ht="15.75" x14ac:dyDescent="0.25">
      <c r="A14" s="93" t="s">
        <v>139</v>
      </c>
      <c r="B14" s="13"/>
      <c r="C14" s="14"/>
      <c r="D14" s="73"/>
      <c r="E14" s="74"/>
      <c r="F14" s="74"/>
      <c r="G14" s="75"/>
      <c r="H14" s="15"/>
    </row>
    <row r="15" spans="1:8" ht="15.75" x14ac:dyDescent="0.25">
      <c r="A15" s="93" t="s">
        <v>25</v>
      </c>
      <c r="B15" s="13"/>
      <c r="C15" s="14"/>
      <c r="D15" s="73"/>
      <c r="E15" s="74"/>
      <c r="F15" s="74"/>
      <c r="G15" s="75"/>
      <c r="H15" s="15"/>
    </row>
    <row r="16" spans="1:8" ht="15.75" x14ac:dyDescent="0.25">
      <c r="A16" s="93" t="s">
        <v>115</v>
      </c>
      <c r="B16" s="13"/>
      <c r="C16" s="14"/>
      <c r="D16" s="73"/>
      <c r="E16" s="74"/>
      <c r="F16" s="74"/>
      <c r="G16" s="75"/>
      <c r="H16" s="15"/>
    </row>
    <row r="17" spans="1:8" ht="15.75" x14ac:dyDescent="0.25">
      <c r="A17" s="93" t="s">
        <v>141</v>
      </c>
      <c r="B17" s="13"/>
      <c r="C17" s="14"/>
      <c r="D17" s="73"/>
      <c r="E17" s="74"/>
      <c r="F17" s="74"/>
      <c r="G17" s="75"/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74">
        <v>607281</v>
      </c>
      <c r="F18" s="74">
        <v>130247.5</v>
      </c>
      <c r="G18" s="75">
        <f>F18/E18</f>
        <v>0.21447649440703728</v>
      </c>
      <c r="H18" s="15"/>
    </row>
    <row r="19" spans="1:8" ht="15.75" x14ac:dyDescent="0.2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x14ac:dyDescent="0.25">
      <c r="A20" s="93" t="s">
        <v>105</v>
      </c>
      <c r="B20" s="13"/>
      <c r="C20" s="14"/>
      <c r="D20" s="73"/>
      <c r="E20" s="74"/>
      <c r="F20" s="74"/>
      <c r="G20" s="75"/>
      <c r="H20" s="15"/>
    </row>
    <row r="21" spans="1:8" ht="15.75" x14ac:dyDescent="0.25">
      <c r="A21" s="93" t="s">
        <v>132</v>
      </c>
      <c r="B21" s="13"/>
      <c r="C21" s="14"/>
      <c r="D21" s="73"/>
      <c r="E21" s="74"/>
      <c r="F21" s="74"/>
      <c r="G21" s="75"/>
      <c r="H21" s="15"/>
    </row>
    <row r="22" spans="1:8" ht="15.75" x14ac:dyDescent="0.25">
      <c r="A22" s="93" t="s">
        <v>136</v>
      </c>
      <c r="B22" s="13"/>
      <c r="C22" s="14"/>
      <c r="D22" s="73"/>
      <c r="E22" s="74"/>
      <c r="F22" s="74"/>
      <c r="G22" s="75"/>
      <c r="H22" s="15"/>
    </row>
    <row r="23" spans="1:8" ht="15.75" x14ac:dyDescent="0.25">
      <c r="A23" s="93" t="s">
        <v>123</v>
      </c>
      <c r="B23" s="13"/>
      <c r="C23" s="14"/>
      <c r="D23" s="73">
        <v>4</v>
      </c>
      <c r="E23" s="74">
        <v>348040</v>
      </c>
      <c r="F23" s="74">
        <v>44245.5</v>
      </c>
      <c r="G23" s="75">
        <f>F23/E23</f>
        <v>0.12712762900815999</v>
      </c>
      <c r="H23" s="15"/>
    </row>
    <row r="24" spans="1:8" ht="15.75" x14ac:dyDescent="0.25">
      <c r="A24" s="93" t="s">
        <v>151</v>
      </c>
      <c r="B24" s="13"/>
      <c r="C24" s="14"/>
      <c r="D24" s="73"/>
      <c r="E24" s="74"/>
      <c r="F24" s="74"/>
      <c r="G24" s="75"/>
      <c r="H24" s="15"/>
    </row>
    <row r="25" spans="1:8" ht="15.75" x14ac:dyDescent="0.25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.75" x14ac:dyDescent="0.2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x14ac:dyDescent="0.25">
      <c r="A29" s="70" t="s">
        <v>73</v>
      </c>
      <c r="B29" s="13"/>
      <c r="C29" s="14"/>
      <c r="D29" s="73"/>
      <c r="E29" s="74"/>
      <c r="F29" s="74"/>
      <c r="G29" s="75"/>
      <c r="H29" s="15"/>
    </row>
    <row r="30" spans="1:8" ht="15.75" x14ac:dyDescent="0.25">
      <c r="A30" s="70" t="s">
        <v>67</v>
      </c>
      <c r="B30" s="13"/>
      <c r="C30" s="14"/>
      <c r="D30" s="73"/>
      <c r="E30" s="74"/>
      <c r="F30" s="74"/>
      <c r="G30" s="75"/>
      <c r="H30" s="15"/>
    </row>
    <row r="31" spans="1:8" ht="15.75" x14ac:dyDescent="0.25">
      <c r="A31" s="70" t="s">
        <v>113</v>
      </c>
      <c r="B31" s="13"/>
      <c r="C31" s="14"/>
      <c r="D31" s="73"/>
      <c r="E31" s="74"/>
      <c r="F31" s="74"/>
      <c r="G31" s="75"/>
      <c r="H31" s="15"/>
    </row>
    <row r="32" spans="1:8" ht="15.75" x14ac:dyDescent="0.25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.75" x14ac:dyDescent="0.25">
      <c r="A33" s="70" t="s">
        <v>101</v>
      </c>
      <c r="B33" s="13"/>
      <c r="C33" s="14"/>
      <c r="D33" s="73"/>
      <c r="E33" s="74"/>
      <c r="F33" s="74"/>
      <c r="G33" s="75"/>
      <c r="H33" s="15"/>
    </row>
    <row r="34" spans="1:8" ht="15.75" x14ac:dyDescent="0.25">
      <c r="A34" s="70" t="s">
        <v>106</v>
      </c>
      <c r="B34" s="13"/>
      <c r="C34" s="14"/>
      <c r="D34" s="73"/>
      <c r="E34" s="74"/>
      <c r="F34" s="74"/>
      <c r="G34" s="75"/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79"/>
      <c r="H36" s="15"/>
    </row>
    <row r="37" spans="1:8" x14ac:dyDescent="0.2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9</v>
      </c>
      <c r="E39" s="82">
        <f>SUM(E9:E38)</f>
        <v>1314485</v>
      </c>
      <c r="F39" s="82">
        <f>SUM(F9:F38)</f>
        <v>268487</v>
      </c>
      <c r="G39" s="83">
        <f>F39/E39</f>
        <v>0.20425261604354558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144</v>
      </c>
      <c r="F42" s="25" t="s">
        <v>144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145</v>
      </c>
      <c r="F43" s="88" t="s">
        <v>8</v>
      </c>
      <c r="G43" s="88" t="s">
        <v>146</v>
      </c>
      <c r="H43" s="2"/>
    </row>
    <row r="44" spans="1:8" ht="15.75" x14ac:dyDescent="0.25">
      <c r="A44" s="27" t="s">
        <v>33</v>
      </c>
      <c r="B44" s="28"/>
      <c r="C44" s="14"/>
      <c r="D44" s="73"/>
      <c r="E44" s="74"/>
      <c r="F44" s="74"/>
      <c r="G44" s="75"/>
      <c r="H44" s="15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x14ac:dyDescent="0.25">
      <c r="A46" s="27" t="s">
        <v>35</v>
      </c>
      <c r="B46" s="28"/>
      <c r="C46" s="14"/>
      <c r="D46" s="73">
        <v>60</v>
      </c>
      <c r="E46" s="74">
        <v>1153053.75</v>
      </c>
      <c r="F46" s="74">
        <v>112988.75</v>
      </c>
      <c r="G46" s="75">
        <f>1-(+F46/E46)</f>
        <v>0.90200912143080925</v>
      </c>
      <c r="H46" s="15"/>
    </row>
    <row r="47" spans="1:8" ht="15.75" x14ac:dyDescent="0.25">
      <c r="A47" s="27" t="s">
        <v>36</v>
      </c>
      <c r="B47" s="28"/>
      <c r="C47" s="14"/>
      <c r="D47" s="73">
        <v>7</v>
      </c>
      <c r="E47" s="74">
        <v>661524.5</v>
      </c>
      <c r="F47" s="74">
        <v>40790.31</v>
      </c>
      <c r="G47" s="75"/>
      <c r="H47" s="15"/>
    </row>
    <row r="48" spans="1:8" ht="15.75" x14ac:dyDescent="0.25">
      <c r="A48" s="27" t="s">
        <v>37</v>
      </c>
      <c r="B48" s="28"/>
      <c r="C48" s="14"/>
      <c r="D48" s="73">
        <v>46</v>
      </c>
      <c r="E48" s="74">
        <v>1885489</v>
      </c>
      <c r="F48" s="74">
        <v>186735.5</v>
      </c>
      <c r="G48" s="75">
        <f>1-(+F48/E48)</f>
        <v>0.90096176641709391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x14ac:dyDescent="0.25">
      <c r="A50" s="27" t="s">
        <v>39</v>
      </c>
      <c r="B50" s="28"/>
      <c r="C50" s="14"/>
      <c r="D50" s="73">
        <v>18</v>
      </c>
      <c r="E50" s="74">
        <v>684105</v>
      </c>
      <c r="F50" s="74">
        <v>54780</v>
      </c>
      <c r="G50" s="75">
        <f>1-(+F50/E50)</f>
        <v>0.91992457298221764</v>
      </c>
      <c r="H50" s="15"/>
    </row>
    <row r="51" spans="1:8" ht="15.75" x14ac:dyDescent="0.2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x14ac:dyDescent="0.2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x14ac:dyDescent="0.25">
      <c r="A53" s="29" t="s">
        <v>60</v>
      </c>
      <c r="B53" s="30"/>
      <c r="C53" s="14"/>
      <c r="D53" s="73"/>
      <c r="E53" s="74"/>
      <c r="F53" s="74"/>
      <c r="G53" s="75"/>
      <c r="H53" s="15"/>
    </row>
    <row r="54" spans="1:8" ht="15.75" x14ac:dyDescent="0.25">
      <c r="A54" s="27" t="s">
        <v>61</v>
      </c>
      <c r="B54" s="30"/>
      <c r="C54" s="14"/>
      <c r="D54" s="73">
        <v>620</v>
      </c>
      <c r="E54" s="74">
        <v>24245008.170000002</v>
      </c>
      <c r="F54" s="74">
        <v>2861745.82</v>
      </c>
      <c r="G54" s="75">
        <f>1-(+F54/E54)</f>
        <v>0.8819655658627068</v>
      </c>
      <c r="H54" s="15"/>
    </row>
    <row r="55" spans="1:8" ht="15.75" x14ac:dyDescent="0.25">
      <c r="A55" s="27" t="s">
        <v>62</v>
      </c>
      <c r="B55" s="30"/>
      <c r="C55" s="14"/>
      <c r="D55" s="73">
        <v>3</v>
      </c>
      <c r="E55" s="74">
        <v>58305.5</v>
      </c>
      <c r="F55" s="74">
        <v>7581.5</v>
      </c>
      <c r="G55" s="75">
        <f>1-(+F55/E55)</f>
        <v>0.86996938539245872</v>
      </c>
      <c r="H55" s="15"/>
    </row>
    <row r="56" spans="1:8" ht="15.75" x14ac:dyDescent="0.25">
      <c r="A56" s="72" t="s">
        <v>135</v>
      </c>
      <c r="B56" s="30"/>
      <c r="C56" s="14"/>
      <c r="D56" s="73">
        <v>136</v>
      </c>
      <c r="E56" s="74">
        <v>8606875.4600000009</v>
      </c>
      <c r="F56" s="74">
        <v>870173.72</v>
      </c>
      <c r="G56" s="75">
        <f>1-(+F56/E56)</f>
        <v>0.89889783765966103</v>
      </c>
      <c r="H56" s="15"/>
    </row>
    <row r="57" spans="1:8" x14ac:dyDescent="0.2">
      <c r="A57" s="16" t="s">
        <v>42</v>
      </c>
      <c r="B57" s="30"/>
      <c r="C57" s="14"/>
      <c r="D57" s="77"/>
      <c r="E57" s="96"/>
      <c r="F57" s="74"/>
      <c r="G57" s="79"/>
      <c r="H57" s="15"/>
    </row>
    <row r="58" spans="1:8" x14ac:dyDescent="0.2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x14ac:dyDescent="0.2">
      <c r="A59" s="16" t="s">
        <v>44</v>
      </c>
      <c r="B59" s="28"/>
      <c r="C59" s="14"/>
      <c r="D59" s="77"/>
      <c r="E59" s="95"/>
      <c r="F59" s="74"/>
      <c r="G59" s="79"/>
      <c r="H59" s="15"/>
    </row>
    <row r="60" spans="1:8" x14ac:dyDescent="0.2">
      <c r="A60" s="16" t="s">
        <v>30</v>
      </c>
      <c r="B60" s="28"/>
      <c r="C60" s="14"/>
      <c r="D60" s="77"/>
      <c r="E60" s="95"/>
      <c r="F60" s="74"/>
      <c r="G60" s="79"/>
      <c r="H60" s="15"/>
    </row>
    <row r="61" spans="1:8" ht="15.75" x14ac:dyDescent="0.25">
      <c r="A61" s="32"/>
      <c r="B61" s="18"/>
      <c r="C61" s="14"/>
      <c r="D61" s="77"/>
      <c r="E61" s="80"/>
      <c r="F61" s="80"/>
      <c r="G61" s="79"/>
      <c r="H61" s="15"/>
    </row>
    <row r="62" spans="1:8" ht="15.75" x14ac:dyDescent="0.25">
      <c r="A62" s="20" t="s">
        <v>45</v>
      </c>
      <c r="B62" s="20"/>
      <c r="C62" s="21"/>
      <c r="D62" s="81">
        <f>SUM(D44:D58)</f>
        <v>890</v>
      </c>
      <c r="E62" s="82">
        <f>SUM(E44:E61)</f>
        <v>37294361.380000003</v>
      </c>
      <c r="F62" s="82">
        <f>SUM(F44:F61)</f>
        <v>4134795.5999999996</v>
      </c>
      <c r="G62" s="83">
        <f>1-(+F62/E62)</f>
        <v>0.88913081101269686</v>
      </c>
      <c r="H62" s="2"/>
    </row>
    <row r="63" spans="1:8" x14ac:dyDescent="0.2">
      <c r="A63" s="33"/>
      <c r="B63" s="33"/>
      <c r="C63" s="33"/>
      <c r="D63" s="91"/>
      <c r="E63" s="92"/>
      <c r="F63" s="34"/>
      <c r="G63" s="34"/>
      <c r="H63" s="2"/>
    </row>
    <row r="64" spans="1:8" ht="18" x14ac:dyDescent="0.25">
      <c r="A64" s="35" t="s">
        <v>46</v>
      </c>
      <c r="B64" s="36"/>
      <c r="C64" s="36"/>
      <c r="D64" s="36"/>
      <c r="E64" s="36"/>
      <c r="F64" s="37">
        <f>F62+F39</f>
        <v>4403282.5999999996</v>
      </c>
      <c r="G64" s="36"/>
      <c r="H64" s="2"/>
    </row>
    <row r="65" spans="1:8" ht="18" x14ac:dyDescent="0.25">
      <c r="A65" s="38"/>
      <c r="B65" s="39"/>
      <c r="C65" s="39"/>
      <c r="D65" s="36"/>
      <c r="E65" s="36"/>
      <c r="F65" s="37"/>
      <c r="G65" s="36"/>
      <c r="H65" s="2"/>
    </row>
    <row r="66" spans="1:8" ht="15.75" x14ac:dyDescent="0.25">
      <c r="A66" s="4" t="s">
        <v>47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48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 t="s">
        <v>49</v>
      </c>
      <c r="B68" s="40"/>
      <c r="C68" s="40"/>
      <c r="D68" s="40"/>
      <c r="E68" s="40"/>
      <c r="F68" s="41"/>
      <c r="G68" s="40"/>
      <c r="H68" s="2"/>
    </row>
    <row r="69" spans="1:8" ht="15.75" x14ac:dyDescent="0.25">
      <c r="A69" s="4"/>
      <c r="B69" s="40"/>
      <c r="C69" s="40"/>
      <c r="D69" s="40"/>
      <c r="E69" s="40"/>
      <c r="F69" s="41"/>
      <c r="G69" s="40"/>
      <c r="H69" s="2"/>
    </row>
    <row r="70" spans="1:8" ht="18" x14ac:dyDescent="0.25">
      <c r="A70" s="42" t="s">
        <v>50</v>
      </c>
      <c r="B70" s="39"/>
      <c r="C70" s="39"/>
      <c r="D70" s="39"/>
      <c r="E70" s="39"/>
      <c r="F70" s="37"/>
      <c r="G70" s="39"/>
      <c r="H70" s="2"/>
    </row>
    <row r="71" spans="1:8" ht="18" x14ac:dyDescent="0.25">
      <c r="A71" s="43"/>
      <c r="B71" s="39"/>
      <c r="C71" s="39"/>
      <c r="D71" s="39"/>
      <c r="E71" s="37"/>
      <c r="F71" s="2"/>
      <c r="G71" s="2"/>
      <c r="H71" s="2"/>
    </row>
    <row r="72" spans="1:8" ht="18" x14ac:dyDescent="0.25">
      <c r="A72" s="116"/>
      <c r="B72" s="117"/>
      <c r="C72" s="117"/>
      <c r="D72" s="117"/>
      <c r="E72" s="37"/>
      <c r="F72" s="2"/>
      <c r="G72" s="2"/>
      <c r="H72" s="2"/>
    </row>
    <row r="73" spans="1:8" ht="18" x14ac:dyDescent="0.25">
      <c r="A73" s="43"/>
      <c r="B73" s="39"/>
      <c r="C73" s="39"/>
      <c r="D73" s="39"/>
      <c r="E73" s="44"/>
      <c r="F73" s="2"/>
      <c r="G73" s="2"/>
      <c r="H73" s="2"/>
    </row>
    <row r="74" spans="1:8" ht="18" x14ac:dyDescent="0.25">
      <c r="A74" s="43"/>
      <c r="B74" s="39"/>
      <c r="C74" s="39"/>
      <c r="D74" s="39"/>
      <c r="E74" s="45"/>
      <c r="F74" s="2"/>
      <c r="G74" s="2"/>
      <c r="H74" s="2"/>
    </row>
    <row r="75" spans="1:8" ht="18" x14ac:dyDescent="0.25">
      <c r="A75" s="43"/>
      <c r="B75" s="39"/>
      <c r="C75" s="39"/>
      <c r="D75" s="39"/>
      <c r="E75" s="46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37"/>
      <c r="F77" s="2"/>
      <c r="G77" s="2"/>
      <c r="H77" s="2"/>
    </row>
    <row r="78" spans="1:8" ht="18" x14ac:dyDescent="0.25">
      <c r="A78" s="43"/>
      <c r="B78" s="39"/>
      <c r="C78" s="39"/>
      <c r="D78" s="39"/>
      <c r="E78" s="44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5"/>
      <c r="F81" s="2"/>
      <c r="G81" s="2"/>
      <c r="H81" s="2"/>
    </row>
    <row r="82" spans="1:8" ht="18" x14ac:dyDescent="0.25">
      <c r="A82" s="43"/>
      <c r="B82" s="39"/>
      <c r="C82" s="39"/>
      <c r="D82" s="39"/>
      <c r="E82" s="47"/>
      <c r="F82" s="2"/>
      <c r="G82" s="2"/>
      <c r="H82" s="2"/>
    </row>
    <row r="83" spans="1:8" ht="18" x14ac:dyDescent="0.25">
      <c r="A83" s="43"/>
      <c r="B83" s="39"/>
      <c r="C83" s="39"/>
      <c r="D83" s="39"/>
      <c r="E83" s="39"/>
      <c r="F83" s="2"/>
      <c r="G83" s="2"/>
      <c r="H83" s="2"/>
    </row>
    <row r="84" spans="1:8" ht="15.75" x14ac:dyDescent="0.25">
      <c r="A84" s="48"/>
      <c r="B84" s="2"/>
      <c r="C84" s="2"/>
      <c r="D84" s="2"/>
      <c r="E84" s="2"/>
      <c r="F84" s="2"/>
      <c r="G84" s="2"/>
      <c r="H84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8867187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AUGUST 2020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143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119</v>
      </c>
      <c r="B9" s="13"/>
      <c r="C9" s="14"/>
      <c r="D9" s="73"/>
      <c r="E9" s="99"/>
      <c r="F9" s="74"/>
      <c r="G9" s="75"/>
      <c r="H9" s="15"/>
    </row>
    <row r="10" spans="1:8" ht="15.75" x14ac:dyDescent="0.25">
      <c r="A10" s="93" t="s">
        <v>11</v>
      </c>
      <c r="B10" s="13"/>
      <c r="C10" s="14"/>
      <c r="D10" s="73"/>
      <c r="E10" s="99"/>
      <c r="F10" s="74"/>
      <c r="G10" s="75"/>
      <c r="H10" s="15"/>
    </row>
    <row r="11" spans="1:8" ht="15.75" x14ac:dyDescent="0.25">
      <c r="A11" s="93" t="s">
        <v>104</v>
      </c>
      <c r="B11" s="13"/>
      <c r="C11" s="14"/>
      <c r="D11" s="73">
        <v>6</v>
      </c>
      <c r="E11" s="99">
        <v>933737</v>
      </c>
      <c r="F11" s="74">
        <v>100872</v>
      </c>
      <c r="G11" s="75">
        <f t="shared" ref="G11:G24" si="0">F11/E11</f>
        <v>0.10803041970062234</v>
      </c>
      <c r="H11" s="15"/>
    </row>
    <row r="12" spans="1:8" ht="15.75" x14ac:dyDescent="0.25">
      <c r="A12" s="93" t="s">
        <v>63</v>
      </c>
      <c r="B12" s="13"/>
      <c r="C12" s="14"/>
      <c r="D12" s="73"/>
      <c r="E12" s="99"/>
      <c r="F12" s="74"/>
      <c r="G12" s="75"/>
      <c r="H12" s="15"/>
    </row>
    <row r="13" spans="1:8" ht="15.75" x14ac:dyDescent="0.25">
      <c r="A13" s="93" t="s">
        <v>64</v>
      </c>
      <c r="B13" s="13"/>
      <c r="C13" s="14"/>
      <c r="D13" s="73">
        <v>1</v>
      </c>
      <c r="E13" s="99">
        <v>10716</v>
      </c>
      <c r="F13" s="74">
        <v>5156</v>
      </c>
      <c r="G13" s="75">
        <f t="shared" si="0"/>
        <v>0.48114968271743186</v>
      </c>
      <c r="H13" s="15"/>
    </row>
    <row r="14" spans="1:8" ht="15.75" x14ac:dyDescent="0.25">
      <c r="A14" s="93" t="s">
        <v>139</v>
      </c>
      <c r="B14" s="13"/>
      <c r="C14" s="14"/>
      <c r="D14" s="73">
        <v>2</v>
      </c>
      <c r="E14" s="99">
        <v>696557</v>
      </c>
      <c r="F14" s="74">
        <v>31732.5</v>
      </c>
      <c r="G14" s="75">
        <f t="shared" si="0"/>
        <v>4.5556214351445752E-2</v>
      </c>
      <c r="H14" s="15"/>
    </row>
    <row r="15" spans="1:8" ht="15.75" x14ac:dyDescent="0.25">
      <c r="A15" s="93" t="s">
        <v>25</v>
      </c>
      <c r="B15" s="13"/>
      <c r="C15" s="14"/>
      <c r="D15" s="73">
        <v>2</v>
      </c>
      <c r="E15" s="99">
        <v>97265</v>
      </c>
      <c r="F15" s="74">
        <v>24344</v>
      </c>
      <c r="G15" s="75">
        <f t="shared" si="0"/>
        <v>0.25028530303809182</v>
      </c>
      <c r="H15" s="15"/>
    </row>
    <row r="16" spans="1:8" ht="15.75" x14ac:dyDescent="0.25">
      <c r="A16" s="93" t="s">
        <v>115</v>
      </c>
      <c r="B16" s="13"/>
      <c r="C16" s="14"/>
      <c r="D16" s="73">
        <v>1</v>
      </c>
      <c r="E16" s="99">
        <v>15205</v>
      </c>
      <c r="F16" s="74">
        <v>4654</v>
      </c>
      <c r="G16" s="75">
        <f t="shared" si="0"/>
        <v>0.30608352515619863</v>
      </c>
      <c r="H16" s="15"/>
    </row>
    <row r="17" spans="1:8" ht="15.75" x14ac:dyDescent="0.25">
      <c r="A17" s="93" t="s">
        <v>141</v>
      </c>
      <c r="B17" s="13"/>
      <c r="C17" s="14"/>
      <c r="D17" s="73">
        <v>2</v>
      </c>
      <c r="E17" s="99">
        <v>778757</v>
      </c>
      <c r="F17" s="74">
        <v>116533</v>
      </c>
      <c r="G17" s="75">
        <f t="shared" si="0"/>
        <v>0.1496397464164046</v>
      </c>
      <c r="H17" s="15"/>
    </row>
    <row r="18" spans="1:8" ht="15.75" x14ac:dyDescent="0.25">
      <c r="A18" s="93" t="s">
        <v>14</v>
      </c>
      <c r="B18" s="13"/>
      <c r="C18" s="14"/>
      <c r="D18" s="73">
        <v>2</v>
      </c>
      <c r="E18" s="99">
        <v>409788</v>
      </c>
      <c r="F18" s="74">
        <v>56681.5</v>
      </c>
      <c r="G18" s="75">
        <f t="shared" si="0"/>
        <v>0.13831908206194424</v>
      </c>
      <c r="H18" s="15"/>
    </row>
    <row r="19" spans="1:8" ht="15.75" x14ac:dyDescent="0.25">
      <c r="A19" s="93" t="s">
        <v>15</v>
      </c>
      <c r="B19" s="13"/>
      <c r="C19" s="14"/>
      <c r="D19" s="73">
        <v>3</v>
      </c>
      <c r="E19" s="99">
        <v>1150073</v>
      </c>
      <c r="F19" s="74">
        <v>374299.5</v>
      </c>
      <c r="G19" s="75">
        <f t="shared" si="0"/>
        <v>0.32545716663203117</v>
      </c>
      <c r="H19" s="15"/>
    </row>
    <row r="20" spans="1:8" ht="15.75" x14ac:dyDescent="0.25">
      <c r="A20" s="93" t="s">
        <v>105</v>
      </c>
      <c r="B20" s="13"/>
      <c r="C20" s="14"/>
      <c r="D20" s="73">
        <v>13</v>
      </c>
      <c r="E20" s="99">
        <v>168674</v>
      </c>
      <c r="F20" s="74">
        <v>51078.5</v>
      </c>
      <c r="G20" s="75">
        <f t="shared" si="0"/>
        <v>0.30282379026998824</v>
      </c>
      <c r="H20" s="15"/>
    </row>
    <row r="21" spans="1:8" ht="15.75" x14ac:dyDescent="0.25">
      <c r="A21" s="93" t="s">
        <v>132</v>
      </c>
      <c r="B21" s="13"/>
      <c r="C21" s="14"/>
      <c r="D21" s="73">
        <v>1</v>
      </c>
      <c r="E21" s="99">
        <v>166167</v>
      </c>
      <c r="F21" s="74">
        <v>51178.5</v>
      </c>
      <c r="G21" s="75">
        <f t="shared" si="0"/>
        <v>0.30799436711260358</v>
      </c>
      <c r="H21" s="15"/>
    </row>
    <row r="22" spans="1:8" ht="15.75" x14ac:dyDescent="0.25">
      <c r="A22" s="93" t="s">
        <v>136</v>
      </c>
      <c r="B22" s="13"/>
      <c r="C22" s="14"/>
      <c r="D22" s="73">
        <v>4</v>
      </c>
      <c r="E22" s="99">
        <v>69037</v>
      </c>
      <c r="F22" s="74">
        <v>27335.5</v>
      </c>
      <c r="G22" s="75">
        <f t="shared" si="0"/>
        <v>0.39595434332314555</v>
      </c>
      <c r="H22" s="15"/>
    </row>
    <row r="23" spans="1:8" ht="15.75" x14ac:dyDescent="0.25">
      <c r="A23" s="93" t="s">
        <v>123</v>
      </c>
      <c r="B23" s="13"/>
      <c r="C23" s="14"/>
      <c r="D23" s="73">
        <v>6</v>
      </c>
      <c r="E23" s="99">
        <v>1113854</v>
      </c>
      <c r="F23" s="74">
        <v>218401</v>
      </c>
      <c r="G23" s="75">
        <f t="shared" si="0"/>
        <v>0.19607686465192026</v>
      </c>
      <c r="H23" s="15"/>
    </row>
    <row r="24" spans="1:8" ht="15.75" x14ac:dyDescent="0.25">
      <c r="A24" s="93" t="s">
        <v>10</v>
      </c>
      <c r="B24" s="13"/>
      <c r="C24" s="14"/>
      <c r="D24" s="73">
        <v>5</v>
      </c>
      <c r="E24" s="99">
        <v>617381</v>
      </c>
      <c r="F24" s="74">
        <v>163245.5</v>
      </c>
      <c r="G24" s="75">
        <f t="shared" si="0"/>
        <v>0.26441613849470585</v>
      </c>
      <c r="H24" s="15"/>
    </row>
    <row r="25" spans="1:8" ht="15.75" x14ac:dyDescent="0.25">
      <c r="A25" s="94" t="s">
        <v>20</v>
      </c>
      <c r="B25" s="13"/>
      <c r="C25" s="14"/>
      <c r="D25" s="73">
        <v>4</v>
      </c>
      <c r="E25" s="99">
        <v>481767</v>
      </c>
      <c r="F25" s="74">
        <v>77343.5</v>
      </c>
      <c r="G25" s="75">
        <f>F25/E25</f>
        <v>0.16054129900968725</v>
      </c>
      <c r="H25" s="15"/>
    </row>
    <row r="26" spans="1:8" ht="15.75" x14ac:dyDescent="0.25">
      <c r="A26" s="94" t="s">
        <v>21</v>
      </c>
      <c r="B26" s="13"/>
      <c r="C26" s="14"/>
      <c r="D26" s="73"/>
      <c r="E26" s="99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99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99"/>
      <c r="F28" s="74"/>
      <c r="G28" s="75"/>
      <c r="H28" s="15"/>
    </row>
    <row r="29" spans="1:8" ht="15.75" x14ac:dyDescent="0.25">
      <c r="A29" s="70" t="s">
        <v>73</v>
      </c>
      <c r="B29" s="13"/>
      <c r="C29" s="14"/>
      <c r="D29" s="73"/>
      <c r="E29" s="99"/>
      <c r="F29" s="74"/>
      <c r="G29" s="75"/>
      <c r="H29" s="15"/>
    </row>
    <row r="30" spans="1:8" ht="15.75" x14ac:dyDescent="0.25">
      <c r="A30" s="70" t="s">
        <v>67</v>
      </c>
      <c r="B30" s="13"/>
      <c r="C30" s="14"/>
      <c r="D30" s="73"/>
      <c r="E30" s="99"/>
      <c r="F30" s="74"/>
      <c r="G30" s="75"/>
      <c r="H30" s="15"/>
    </row>
    <row r="31" spans="1:8" ht="15.75" x14ac:dyDescent="0.25">
      <c r="A31" s="70" t="s">
        <v>113</v>
      </c>
      <c r="B31" s="13"/>
      <c r="C31" s="14"/>
      <c r="D31" s="73"/>
      <c r="E31" s="99"/>
      <c r="F31" s="74"/>
      <c r="G31" s="75"/>
      <c r="H31" s="15"/>
    </row>
    <row r="32" spans="1:8" ht="15.75" x14ac:dyDescent="0.25">
      <c r="A32" s="70" t="s">
        <v>53</v>
      </c>
      <c r="B32" s="13"/>
      <c r="C32" s="14"/>
      <c r="D32" s="73">
        <v>1</v>
      </c>
      <c r="E32" s="99">
        <v>71114</v>
      </c>
      <c r="F32" s="74">
        <v>15448</v>
      </c>
      <c r="G32" s="75">
        <f>F32/E32</f>
        <v>0.21722867508507468</v>
      </c>
      <c r="H32" s="15"/>
    </row>
    <row r="33" spans="1:8" ht="15.75" x14ac:dyDescent="0.25">
      <c r="A33" s="70" t="s">
        <v>101</v>
      </c>
      <c r="B33" s="13"/>
      <c r="C33" s="14"/>
      <c r="D33" s="73">
        <v>1</v>
      </c>
      <c r="E33" s="99">
        <v>12372</v>
      </c>
      <c r="F33" s="74">
        <v>10030</v>
      </c>
      <c r="G33" s="75">
        <f>F33/E33</f>
        <v>0.81070158422243777</v>
      </c>
      <c r="H33" s="15"/>
    </row>
    <row r="34" spans="1:8" ht="15.75" x14ac:dyDescent="0.25">
      <c r="A34" s="70" t="s">
        <v>106</v>
      </c>
      <c r="B34" s="13"/>
      <c r="C34" s="14"/>
      <c r="D34" s="73">
        <v>7</v>
      </c>
      <c r="E34" s="99">
        <v>1189546</v>
      </c>
      <c r="F34" s="74">
        <v>242237.5</v>
      </c>
      <c r="G34" s="75">
        <f>F34/E34</f>
        <v>0.20363861506826975</v>
      </c>
      <c r="H34" s="15"/>
    </row>
    <row r="35" spans="1:8" x14ac:dyDescent="0.2">
      <c r="A35" s="16" t="s">
        <v>28</v>
      </c>
      <c r="B35" s="13"/>
      <c r="C35" s="14"/>
      <c r="D35" s="77"/>
      <c r="E35" s="99"/>
      <c r="F35" s="74"/>
      <c r="G35" s="79"/>
      <c r="H35" s="15"/>
    </row>
    <row r="36" spans="1:8" x14ac:dyDescent="0.2">
      <c r="A36" s="16" t="s">
        <v>44</v>
      </c>
      <c r="B36" s="13"/>
      <c r="C36" s="14"/>
      <c r="D36" s="77"/>
      <c r="E36" s="99"/>
      <c r="F36" s="74"/>
      <c r="G36" s="79"/>
      <c r="H36" s="15"/>
    </row>
    <row r="37" spans="1:8" x14ac:dyDescent="0.2">
      <c r="A37" s="16" t="s">
        <v>30</v>
      </c>
      <c r="B37" s="13"/>
      <c r="C37" s="14"/>
      <c r="D37" s="77"/>
      <c r="E37" s="99"/>
      <c r="F37" s="74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61</v>
      </c>
      <c r="E39" s="82">
        <f>SUM(E9:E38)</f>
        <v>7982010</v>
      </c>
      <c r="F39" s="82">
        <f>SUM(F9:F38)</f>
        <v>1570570.5</v>
      </c>
      <c r="G39" s="83">
        <f>F39/E39</f>
        <v>0.1967637850616574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144</v>
      </c>
      <c r="F42" s="25" t="s">
        <v>144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145</v>
      </c>
      <c r="F43" s="88" t="s">
        <v>8</v>
      </c>
      <c r="G43" s="88" t="s">
        <v>146</v>
      </c>
      <c r="H43" s="2"/>
    </row>
    <row r="44" spans="1:8" ht="15.75" x14ac:dyDescent="0.25">
      <c r="A44" s="27" t="s">
        <v>33</v>
      </c>
      <c r="B44" s="28"/>
      <c r="C44" s="14"/>
      <c r="D44" s="73">
        <v>144</v>
      </c>
      <c r="E44" s="74">
        <v>12320458.699999999</v>
      </c>
      <c r="F44" s="74">
        <v>754867.71</v>
      </c>
      <c r="G44" s="75">
        <f>1-(+F44/E44)</f>
        <v>0.93873055148506768</v>
      </c>
      <c r="H44" s="15"/>
    </row>
    <row r="45" spans="1:8" ht="15.75" x14ac:dyDescent="0.25">
      <c r="A45" s="27" t="s">
        <v>34</v>
      </c>
      <c r="B45" s="28"/>
      <c r="C45" s="14"/>
      <c r="D45" s="73">
        <v>5</v>
      </c>
      <c r="E45" s="74">
        <v>2696641.39</v>
      </c>
      <c r="F45" s="74">
        <v>345512.09</v>
      </c>
      <c r="G45" s="75">
        <f t="shared" ref="G45:G53" si="1">1-(+F45/E45)</f>
        <v>0.87187317850965718</v>
      </c>
      <c r="H45" s="15"/>
    </row>
    <row r="46" spans="1:8" ht="15.75" x14ac:dyDescent="0.25">
      <c r="A46" s="27" t="s">
        <v>35</v>
      </c>
      <c r="B46" s="28"/>
      <c r="C46" s="14"/>
      <c r="D46" s="73">
        <v>267</v>
      </c>
      <c r="E46" s="74">
        <v>7897179.25</v>
      </c>
      <c r="F46" s="74">
        <v>545246.81999999995</v>
      </c>
      <c r="G46" s="75">
        <f t="shared" si="1"/>
        <v>0.93095676282135797</v>
      </c>
      <c r="H46" s="15"/>
    </row>
    <row r="47" spans="1:8" ht="15.75" x14ac:dyDescent="0.25">
      <c r="A47" s="27" t="s">
        <v>36</v>
      </c>
      <c r="B47" s="28"/>
      <c r="C47" s="14"/>
      <c r="D47" s="73">
        <v>36</v>
      </c>
      <c r="E47" s="74">
        <v>2867171.44</v>
      </c>
      <c r="F47" s="74">
        <v>169370.05</v>
      </c>
      <c r="G47" s="75">
        <f t="shared" si="1"/>
        <v>0.94092782606679426</v>
      </c>
      <c r="H47" s="15"/>
    </row>
    <row r="48" spans="1:8" ht="15.75" x14ac:dyDescent="0.25">
      <c r="A48" s="27" t="s">
        <v>37</v>
      </c>
      <c r="B48" s="28"/>
      <c r="C48" s="14"/>
      <c r="D48" s="73">
        <v>94</v>
      </c>
      <c r="E48" s="74">
        <v>13363914.27</v>
      </c>
      <c r="F48" s="74">
        <v>825359.96</v>
      </c>
      <c r="G48" s="75">
        <f t="shared" si="1"/>
        <v>0.93823965469063131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x14ac:dyDescent="0.25">
      <c r="A50" s="27" t="s">
        <v>39</v>
      </c>
      <c r="B50" s="28"/>
      <c r="C50" s="14"/>
      <c r="D50" s="73">
        <v>20</v>
      </c>
      <c r="E50" s="74">
        <v>1917790</v>
      </c>
      <c r="F50" s="74">
        <v>133053</v>
      </c>
      <c r="G50" s="75">
        <f t="shared" si="1"/>
        <v>0.93062170519191356</v>
      </c>
      <c r="H50" s="15"/>
    </row>
    <row r="51" spans="1:8" ht="15.75" x14ac:dyDescent="0.25">
      <c r="A51" s="27" t="s">
        <v>40</v>
      </c>
      <c r="B51" s="28"/>
      <c r="C51" s="14"/>
      <c r="D51" s="73">
        <v>3</v>
      </c>
      <c r="E51" s="74">
        <v>296900</v>
      </c>
      <c r="F51" s="74">
        <v>39010</v>
      </c>
      <c r="G51" s="75">
        <f t="shared" si="1"/>
        <v>0.86860895924553727</v>
      </c>
      <c r="H51" s="15"/>
    </row>
    <row r="52" spans="1:8" ht="15.75" x14ac:dyDescent="0.25">
      <c r="A52" s="27" t="s">
        <v>41</v>
      </c>
      <c r="B52" s="28"/>
      <c r="C52" s="14"/>
      <c r="D52" s="73">
        <v>3</v>
      </c>
      <c r="E52" s="74">
        <v>642825</v>
      </c>
      <c r="F52" s="74">
        <v>7425</v>
      </c>
      <c r="G52" s="75">
        <f t="shared" si="1"/>
        <v>0.98844942247112355</v>
      </c>
      <c r="H52" s="15"/>
    </row>
    <row r="53" spans="1:8" ht="15.75" x14ac:dyDescent="0.25">
      <c r="A53" s="29" t="s">
        <v>60</v>
      </c>
      <c r="B53" s="30"/>
      <c r="C53" s="14"/>
      <c r="D53" s="73">
        <v>2</v>
      </c>
      <c r="E53" s="74">
        <v>966800</v>
      </c>
      <c r="F53" s="74">
        <v>68100</v>
      </c>
      <c r="G53" s="75">
        <f t="shared" si="1"/>
        <v>0.92956143980140671</v>
      </c>
      <c r="H53" s="15"/>
    </row>
    <row r="54" spans="1:8" ht="15.75" x14ac:dyDescent="0.25">
      <c r="A54" s="27" t="s">
        <v>61</v>
      </c>
      <c r="B54" s="30"/>
      <c r="C54" s="14"/>
      <c r="D54" s="73">
        <v>1417</v>
      </c>
      <c r="E54" s="74">
        <v>85566186.25</v>
      </c>
      <c r="F54" s="74">
        <v>9813882.3200000003</v>
      </c>
      <c r="G54" s="75">
        <f>1-(+F54/E54)</f>
        <v>0.8853065357929284</v>
      </c>
      <c r="H54" s="15"/>
    </row>
    <row r="55" spans="1:8" ht="15.75" x14ac:dyDescent="0.25">
      <c r="A55" s="27" t="s">
        <v>62</v>
      </c>
      <c r="B55" s="30"/>
      <c r="C55" s="14"/>
      <c r="D55" s="73">
        <v>22</v>
      </c>
      <c r="E55" s="74">
        <v>541669.48</v>
      </c>
      <c r="F55" s="74">
        <v>70887.23</v>
      </c>
      <c r="G55" s="75">
        <f>1-(+F55/E55)</f>
        <v>0.86913194740083932</v>
      </c>
      <c r="H55" s="15"/>
    </row>
    <row r="56" spans="1:8" ht="15.75" x14ac:dyDescent="0.25">
      <c r="A56" s="72" t="s">
        <v>135</v>
      </c>
      <c r="B56" s="30"/>
      <c r="C56" s="14"/>
      <c r="D56" s="73"/>
      <c r="E56" s="74"/>
      <c r="F56" s="74"/>
      <c r="G56" s="75"/>
      <c r="H56" s="15"/>
    </row>
    <row r="57" spans="1:8" x14ac:dyDescent="0.2">
      <c r="A57" s="16" t="s">
        <v>42</v>
      </c>
      <c r="B57" s="30"/>
      <c r="C57" s="14"/>
      <c r="D57" s="77"/>
      <c r="E57" s="96"/>
      <c r="F57" s="74"/>
      <c r="G57" s="79"/>
      <c r="H57" s="15"/>
    </row>
    <row r="58" spans="1:8" x14ac:dyDescent="0.2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x14ac:dyDescent="0.2">
      <c r="A59" s="16" t="s">
        <v>44</v>
      </c>
      <c r="B59" s="28"/>
      <c r="C59" s="14"/>
      <c r="D59" s="77"/>
      <c r="E59" s="95"/>
      <c r="F59" s="74"/>
      <c r="G59" s="79"/>
      <c r="H59" s="15"/>
    </row>
    <row r="60" spans="1:8" x14ac:dyDescent="0.2">
      <c r="A60" s="16" t="s">
        <v>30</v>
      </c>
      <c r="B60" s="28"/>
      <c r="C60" s="14"/>
      <c r="D60" s="77"/>
      <c r="E60" s="95"/>
      <c r="F60" s="74"/>
      <c r="G60" s="79"/>
      <c r="H60" s="15"/>
    </row>
    <row r="61" spans="1:8" ht="15.75" x14ac:dyDescent="0.25">
      <c r="A61" s="32"/>
      <c r="B61" s="18"/>
      <c r="C61" s="14"/>
      <c r="D61" s="77"/>
      <c r="E61" s="97"/>
      <c r="F61" s="80"/>
      <c r="G61" s="79"/>
      <c r="H61" s="15"/>
    </row>
    <row r="62" spans="1:8" ht="15.75" x14ac:dyDescent="0.25">
      <c r="A62" s="20" t="s">
        <v>45</v>
      </c>
      <c r="B62" s="20"/>
      <c r="C62" s="21"/>
      <c r="D62" s="81">
        <f>SUM(D44:D58)</f>
        <v>2013</v>
      </c>
      <c r="E62" s="82">
        <f>SUM(E44:E61)</f>
        <v>129077535.78</v>
      </c>
      <c r="F62" s="82">
        <f>SUM(F44:F61)</f>
        <v>12772714.18</v>
      </c>
      <c r="G62" s="83">
        <f>1-(F62/E62)</f>
        <v>0.90104618822465099</v>
      </c>
      <c r="H62" s="15"/>
    </row>
    <row r="63" spans="1:8" x14ac:dyDescent="0.2">
      <c r="A63" s="33"/>
      <c r="B63" s="33"/>
      <c r="C63" s="50"/>
      <c r="D63" s="98"/>
      <c r="E63" s="92"/>
      <c r="F63" s="34"/>
      <c r="G63" s="34"/>
      <c r="H63" s="2"/>
    </row>
    <row r="64" spans="1:8" ht="18" x14ac:dyDescent="0.25">
      <c r="A64" s="35" t="s">
        <v>46</v>
      </c>
      <c r="B64" s="36"/>
      <c r="C64" s="39"/>
      <c r="D64" s="51"/>
      <c r="E64" s="36"/>
      <c r="F64" s="37">
        <f>F62+F39</f>
        <v>14343284.68</v>
      </c>
      <c r="G64" s="36"/>
      <c r="H64" s="2"/>
    </row>
    <row r="65" spans="1:8" ht="18" x14ac:dyDescent="0.25">
      <c r="A65" s="38"/>
      <c r="B65" s="39"/>
      <c r="C65" s="39"/>
      <c r="D65" s="114"/>
      <c r="E65" s="36"/>
      <c r="F65" s="37"/>
      <c r="G65" s="36"/>
      <c r="H65" s="2"/>
    </row>
    <row r="66" spans="1:8" ht="15.75" x14ac:dyDescent="0.25">
      <c r="A66" s="4" t="s">
        <v>47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48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 t="s">
        <v>49</v>
      </c>
      <c r="B68" s="40"/>
      <c r="C68" s="40"/>
      <c r="D68" s="40"/>
      <c r="E68" s="40"/>
      <c r="F68" s="41"/>
      <c r="G68" s="40"/>
      <c r="H68" s="2"/>
    </row>
    <row r="69" spans="1:8" ht="15.75" x14ac:dyDescent="0.25">
      <c r="A69" s="4"/>
      <c r="B69" s="40"/>
      <c r="C69" s="40"/>
      <c r="D69" s="40"/>
      <c r="E69" s="40"/>
      <c r="F69" s="41"/>
      <c r="G69" s="40"/>
      <c r="H69" s="2"/>
    </row>
    <row r="70" spans="1:8" ht="18" x14ac:dyDescent="0.25">
      <c r="A70" s="42" t="s">
        <v>50</v>
      </c>
      <c r="B70" s="39"/>
      <c r="C70" s="39"/>
      <c r="D70" s="39"/>
      <c r="E70" s="39"/>
      <c r="F70" s="37"/>
      <c r="G70" s="39"/>
      <c r="H70" s="2"/>
    </row>
    <row r="71" spans="1:8" ht="18" x14ac:dyDescent="0.25">
      <c r="A71" s="43"/>
      <c r="B71" s="39"/>
      <c r="C71" s="39"/>
      <c r="D71" s="39"/>
      <c r="E71" s="37"/>
      <c r="F71" s="2"/>
      <c r="G71" s="2"/>
      <c r="H71" s="2"/>
    </row>
    <row r="72" spans="1:8" ht="18" x14ac:dyDescent="0.25">
      <c r="A72" s="116"/>
      <c r="B72" s="117"/>
      <c r="C72" s="117"/>
      <c r="D72" s="117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zoomScale="87" workbookViewId="0">
      <selection activeCell="G76" sqref="G76"/>
    </sheetView>
  </sheetViews>
  <sheetFormatPr defaultRowHeight="23.25" x14ac:dyDescent="0.35"/>
  <cols>
    <col min="1" max="1" width="9.6640625" style="53" customWidth="1"/>
    <col min="2" max="2" width="15.6640625" style="53" customWidth="1"/>
    <col min="3" max="3" width="3.6640625" style="53" customWidth="1"/>
    <col min="4" max="4" width="7.6640625" style="53" customWidth="1"/>
    <col min="5" max="6" width="14.6640625" style="53" customWidth="1"/>
    <col min="7" max="7" width="11.6640625" style="53" customWidth="1"/>
    <col min="8" max="16384" width="8.88671875" style="53"/>
  </cols>
  <sheetData>
    <row r="1" spans="1:8" ht="23.25" customHeight="1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customHeight="1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customHeight="1" x14ac:dyDescent="0.35">
      <c r="A3" s="1" t="str">
        <f>ARG!$A$3</f>
        <v>MONTH ENDED:   AUGUST 2020</v>
      </c>
      <c r="B3" s="2"/>
      <c r="C3" s="2"/>
      <c r="D3" s="2"/>
      <c r="E3" s="2"/>
      <c r="F3" s="2"/>
      <c r="G3" s="2"/>
      <c r="H3" s="2"/>
    </row>
    <row r="4" spans="1:8" ht="15.75" customHeight="1" x14ac:dyDescent="0.35">
      <c r="A4" s="4"/>
      <c r="B4" s="4"/>
      <c r="C4" s="4"/>
      <c r="D4" s="4"/>
      <c r="E4" s="4"/>
      <c r="F4" s="5"/>
      <c r="G4" s="5"/>
      <c r="H4" s="2"/>
    </row>
    <row r="5" spans="1:8" ht="23.25" customHeight="1" x14ac:dyDescent="0.35">
      <c r="A5" s="2"/>
      <c r="B5" s="4"/>
      <c r="C5" s="4"/>
      <c r="D5" s="6" t="s">
        <v>68</v>
      </c>
      <c r="E5" s="7"/>
      <c r="F5" s="8"/>
      <c r="G5" s="5"/>
      <c r="H5" s="2"/>
    </row>
    <row r="6" spans="1:8" ht="15.75" customHeight="1" x14ac:dyDescent="0.35">
      <c r="A6" s="9" t="s">
        <v>3</v>
      </c>
      <c r="B6" s="4"/>
      <c r="C6" s="4"/>
      <c r="D6" s="4"/>
      <c r="E6" s="4"/>
      <c r="F6" s="5"/>
      <c r="G6" s="5"/>
      <c r="H6" s="2"/>
    </row>
    <row r="7" spans="1:8" ht="15.75" customHeight="1" x14ac:dyDescent="0.3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customHeight="1" x14ac:dyDescent="0.3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customHeight="1" x14ac:dyDescent="0.35">
      <c r="A9" s="93" t="s">
        <v>10</v>
      </c>
      <c r="B9" s="13"/>
      <c r="C9" s="14"/>
      <c r="D9" s="73">
        <v>2</v>
      </c>
      <c r="E9" s="74">
        <v>156057</v>
      </c>
      <c r="F9" s="74">
        <v>56594</v>
      </c>
      <c r="G9" s="75">
        <f>F9/E9</f>
        <v>0.36264954471763522</v>
      </c>
      <c r="H9" s="15"/>
    </row>
    <row r="10" spans="1:8" ht="15.75" customHeight="1" x14ac:dyDescent="0.35">
      <c r="A10" s="93" t="s">
        <v>11</v>
      </c>
      <c r="B10" s="13"/>
      <c r="C10" s="14"/>
      <c r="D10" s="73"/>
      <c r="E10" s="74"/>
      <c r="F10" s="74"/>
      <c r="G10" s="75"/>
      <c r="H10" s="15"/>
    </row>
    <row r="11" spans="1:8" ht="15.75" customHeight="1" x14ac:dyDescent="0.35">
      <c r="A11" s="93" t="s">
        <v>69</v>
      </c>
      <c r="B11" s="13"/>
      <c r="C11" s="14"/>
      <c r="D11" s="73"/>
      <c r="E11" s="74"/>
      <c r="F11" s="74"/>
      <c r="G11" s="75"/>
      <c r="H11" s="15"/>
    </row>
    <row r="12" spans="1:8" ht="15.75" customHeight="1" x14ac:dyDescent="0.3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 customHeight="1" x14ac:dyDescent="0.35">
      <c r="A13" s="93" t="s">
        <v>120</v>
      </c>
      <c r="B13" s="13"/>
      <c r="C13" s="14"/>
      <c r="D13" s="73"/>
      <c r="E13" s="74"/>
      <c r="F13" s="74"/>
      <c r="G13" s="75"/>
      <c r="H13" s="15"/>
    </row>
    <row r="14" spans="1:8" ht="15.75" customHeight="1" x14ac:dyDescent="0.35">
      <c r="A14" s="93" t="s">
        <v>100</v>
      </c>
      <c r="B14" s="13"/>
      <c r="C14" s="14"/>
      <c r="D14" s="73">
        <v>1</v>
      </c>
      <c r="E14" s="74">
        <v>9663</v>
      </c>
      <c r="F14" s="74">
        <v>-2601.5</v>
      </c>
      <c r="G14" s="75">
        <f>F14/E14</f>
        <v>-0.26922280865155751</v>
      </c>
      <c r="H14" s="15"/>
    </row>
    <row r="15" spans="1:8" ht="15.75" customHeight="1" x14ac:dyDescent="0.35">
      <c r="A15" s="93" t="s">
        <v>57</v>
      </c>
      <c r="B15" s="13"/>
      <c r="C15" s="14"/>
      <c r="D15" s="73">
        <v>1</v>
      </c>
      <c r="E15" s="74">
        <v>37879</v>
      </c>
      <c r="F15" s="74">
        <v>5981</v>
      </c>
      <c r="G15" s="75">
        <f>F15/E15</f>
        <v>0.15789751577391167</v>
      </c>
      <c r="H15" s="15"/>
    </row>
    <row r="16" spans="1:8" ht="15.75" customHeight="1" x14ac:dyDescent="0.35">
      <c r="A16" s="93" t="s">
        <v>70</v>
      </c>
      <c r="B16" s="13"/>
      <c r="C16" s="14"/>
      <c r="D16" s="73"/>
      <c r="E16" s="74"/>
      <c r="F16" s="74"/>
      <c r="G16" s="75"/>
      <c r="H16" s="15"/>
    </row>
    <row r="17" spans="1:8" ht="15.75" customHeight="1" x14ac:dyDescent="0.35">
      <c r="A17" s="93" t="s">
        <v>25</v>
      </c>
      <c r="B17" s="13"/>
      <c r="C17" s="14"/>
      <c r="D17" s="73"/>
      <c r="E17" s="74"/>
      <c r="F17" s="74"/>
      <c r="G17" s="75"/>
      <c r="H17" s="15"/>
    </row>
    <row r="18" spans="1:8" ht="15.75" customHeight="1" x14ac:dyDescent="0.35">
      <c r="A18" s="93" t="s">
        <v>14</v>
      </c>
      <c r="B18" s="13"/>
      <c r="C18" s="14"/>
      <c r="D18" s="73">
        <v>2</v>
      </c>
      <c r="E18" s="74">
        <v>107835</v>
      </c>
      <c r="F18" s="74">
        <v>33902</v>
      </c>
      <c r="G18" s="75">
        <f>F18/E18</f>
        <v>0.31438772198265869</v>
      </c>
      <c r="H18" s="15"/>
    </row>
    <row r="19" spans="1:8" ht="15.75" customHeight="1" x14ac:dyDescent="0.3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customHeight="1" x14ac:dyDescent="0.35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.75" customHeight="1" x14ac:dyDescent="0.35">
      <c r="A21" s="93" t="s">
        <v>71</v>
      </c>
      <c r="B21" s="13"/>
      <c r="C21" s="14"/>
      <c r="D21" s="73"/>
      <c r="E21" s="74"/>
      <c r="F21" s="74"/>
      <c r="G21" s="75"/>
      <c r="H21" s="15"/>
    </row>
    <row r="22" spans="1:8" ht="15.75" customHeight="1" x14ac:dyDescent="0.35">
      <c r="A22" s="93" t="s">
        <v>137</v>
      </c>
      <c r="B22" s="13"/>
      <c r="C22" s="14"/>
      <c r="D22" s="73"/>
      <c r="E22" s="74"/>
      <c r="F22" s="74"/>
      <c r="G22" s="75"/>
      <c r="H22" s="15"/>
    </row>
    <row r="23" spans="1:8" ht="15.75" customHeight="1" x14ac:dyDescent="0.35">
      <c r="A23" s="93" t="s">
        <v>18</v>
      </c>
      <c r="B23" s="13"/>
      <c r="C23" s="14"/>
      <c r="D23" s="73"/>
      <c r="E23" s="74"/>
      <c r="F23" s="74"/>
      <c r="G23" s="75"/>
      <c r="H23" s="15"/>
    </row>
    <row r="24" spans="1:8" ht="15.75" customHeight="1" x14ac:dyDescent="0.35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.75" customHeight="1" x14ac:dyDescent="0.35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.75" customHeight="1" x14ac:dyDescent="0.3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customHeight="1" x14ac:dyDescent="0.3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customHeight="1" x14ac:dyDescent="0.3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customHeight="1" x14ac:dyDescent="0.35">
      <c r="A29" s="70" t="s">
        <v>24</v>
      </c>
      <c r="B29" s="13"/>
      <c r="C29" s="14"/>
      <c r="D29" s="73"/>
      <c r="E29" s="74"/>
      <c r="F29" s="74"/>
      <c r="G29" s="75"/>
      <c r="H29" s="15"/>
    </row>
    <row r="30" spans="1:8" ht="15.75" customHeight="1" x14ac:dyDescent="0.35">
      <c r="A30" s="70" t="s">
        <v>116</v>
      </c>
      <c r="B30" s="13"/>
      <c r="C30" s="14"/>
      <c r="D30" s="73"/>
      <c r="E30" s="74"/>
      <c r="F30" s="74"/>
      <c r="G30" s="75"/>
      <c r="H30" s="15"/>
    </row>
    <row r="31" spans="1:8" ht="15.75" customHeight="1" x14ac:dyDescent="0.35">
      <c r="A31" s="70" t="s">
        <v>27</v>
      </c>
      <c r="B31" s="13"/>
      <c r="C31" s="14"/>
      <c r="D31" s="73">
        <v>1</v>
      </c>
      <c r="E31" s="74">
        <v>58723</v>
      </c>
      <c r="F31" s="74">
        <v>17670.5</v>
      </c>
      <c r="G31" s="75">
        <f>F31/E31</f>
        <v>0.30091275990668054</v>
      </c>
      <c r="H31" s="15"/>
    </row>
    <row r="32" spans="1:8" ht="15.75" customHeight="1" x14ac:dyDescent="0.35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.75" customHeight="1" x14ac:dyDescent="0.35">
      <c r="A33" s="70" t="s">
        <v>124</v>
      </c>
      <c r="B33" s="13"/>
      <c r="C33" s="14"/>
      <c r="D33" s="73"/>
      <c r="E33" s="74"/>
      <c r="F33" s="74"/>
      <c r="G33" s="75"/>
      <c r="H33" s="15"/>
    </row>
    <row r="34" spans="1:8" ht="15.75" customHeight="1" x14ac:dyDescent="0.35">
      <c r="A34" s="70" t="s">
        <v>140</v>
      </c>
      <c r="B34" s="13"/>
      <c r="C34" s="14"/>
      <c r="D34" s="73"/>
      <c r="E34" s="74"/>
      <c r="F34" s="74"/>
      <c r="G34" s="75"/>
      <c r="H34" s="15"/>
    </row>
    <row r="35" spans="1:8" ht="15.75" customHeight="1" x14ac:dyDescent="0.35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ht="15.75" customHeight="1" x14ac:dyDescent="0.35">
      <c r="A36" s="16" t="s">
        <v>44</v>
      </c>
      <c r="B36" s="13"/>
      <c r="C36" s="14"/>
      <c r="D36" s="77"/>
      <c r="E36" s="95"/>
      <c r="F36" s="74"/>
      <c r="G36" s="79"/>
      <c r="H36" s="15"/>
    </row>
    <row r="37" spans="1:8" ht="15.75" customHeight="1" x14ac:dyDescent="0.35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ht="15.75" customHeight="1" x14ac:dyDescent="0.35">
      <c r="A38" s="17"/>
      <c r="B38" s="18"/>
      <c r="C38" s="14"/>
      <c r="D38" s="77"/>
      <c r="E38" s="80"/>
      <c r="F38" s="80"/>
      <c r="G38" s="79"/>
      <c r="H38" s="15"/>
    </row>
    <row r="39" spans="1:8" ht="15.75" customHeight="1" x14ac:dyDescent="0.35">
      <c r="A39" s="19" t="s">
        <v>31</v>
      </c>
      <c r="B39" s="20"/>
      <c r="C39" s="21"/>
      <c r="D39" s="81">
        <f>SUM(D9:D38)</f>
        <v>7</v>
      </c>
      <c r="E39" s="82">
        <f>SUM(E9:E38)</f>
        <v>370157</v>
      </c>
      <c r="F39" s="82">
        <f>SUM(F9:F38)</f>
        <v>111546</v>
      </c>
      <c r="G39" s="83">
        <f>F39/E39</f>
        <v>0.3013478064713081</v>
      </c>
      <c r="H39" s="15"/>
    </row>
    <row r="40" spans="1:8" ht="15.75" customHeight="1" x14ac:dyDescent="0.35">
      <c r="A40" s="22"/>
      <c r="B40" s="22"/>
      <c r="C40" s="22"/>
      <c r="D40" s="84"/>
      <c r="E40" s="85"/>
      <c r="F40" s="86"/>
      <c r="G40" s="86"/>
      <c r="H40" s="2"/>
    </row>
    <row r="41" spans="1:8" ht="15.75" customHeight="1" x14ac:dyDescent="0.3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customHeight="1" x14ac:dyDescent="0.35">
      <c r="A42" s="26"/>
      <c r="B42" s="26"/>
      <c r="C42" s="26"/>
      <c r="D42" s="89"/>
      <c r="E42" s="25" t="s">
        <v>144</v>
      </c>
      <c r="F42" s="25" t="s">
        <v>144</v>
      </c>
      <c r="G42" s="25" t="s">
        <v>5</v>
      </c>
      <c r="H42" s="2"/>
    </row>
    <row r="43" spans="1:8" ht="15.75" customHeight="1" x14ac:dyDescent="0.35">
      <c r="A43" s="26"/>
      <c r="B43" s="26"/>
      <c r="C43" s="26"/>
      <c r="D43" s="89" t="s">
        <v>6</v>
      </c>
      <c r="E43" s="90" t="s">
        <v>145</v>
      </c>
      <c r="F43" s="88" t="s">
        <v>8</v>
      </c>
      <c r="G43" s="88" t="s">
        <v>146</v>
      </c>
      <c r="H43" s="2"/>
    </row>
    <row r="44" spans="1:8" ht="15.75" customHeight="1" x14ac:dyDescent="0.35">
      <c r="A44" s="27" t="s">
        <v>33</v>
      </c>
      <c r="B44" s="28"/>
      <c r="C44" s="14"/>
      <c r="D44" s="73">
        <v>24</v>
      </c>
      <c r="E44" s="74">
        <v>793924.8</v>
      </c>
      <c r="F44" s="74">
        <v>34188.800000000003</v>
      </c>
      <c r="G44" s="75">
        <f>1-(+F44/E44)</f>
        <v>0.95693697942172862</v>
      </c>
      <c r="H44" s="15"/>
    </row>
    <row r="45" spans="1:8" ht="15.75" customHeight="1" x14ac:dyDescent="0.3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customHeight="1" x14ac:dyDescent="0.35">
      <c r="A46" s="27" t="s">
        <v>35</v>
      </c>
      <c r="B46" s="28"/>
      <c r="C46" s="14"/>
      <c r="D46" s="73">
        <v>38</v>
      </c>
      <c r="E46" s="74">
        <v>979330.75</v>
      </c>
      <c r="F46" s="74">
        <v>108873.25</v>
      </c>
      <c r="G46" s="75">
        <f>1-(+F46/E46)</f>
        <v>0.88882892730571361</v>
      </c>
      <c r="H46" s="15"/>
    </row>
    <row r="47" spans="1:8" ht="15.75" customHeight="1" x14ac:dyDescent="0.35">
      <c r="A47" s="27" t="s">
        <v>36</v>
      </c>
      <c r="B47" s="28"/>
      <c r="C47" s="14"/>
      <c r="D47" s="73">
        <v>12</v>
      </c>
      <c r="E47" s="74">
        <v>865003.5</v>
      </c>
      <c r="F47" s="74">
        <v>78165</v>
      </c>
      <c r="G47" s="75">
        <f>1-(+F47/E47)</f>
        <v>0.90963620378414656</v>
      </c>
      <c r="H47" s="15"/>
    </row>
    <row r="48" spans="1:8" ht="15.75" customHeight="1" x14ac:dyDescent="0.35">
      <c r="A48" s="27" t="s">
        <v>37</v>
      </c>
      <c r="B48" s="28"/>
      <c r="C48" s="14"/>
      <c r="D48" s="73">
        <v>32</v>
      </c>
      <c r="E48" s="74">
        <v>1066308.47</v>
      </c>
      <c r="F48" s="74">
        <v>96521.47</v>
      </c>
      <c r="G48" s="75">
        <f>1-(+F48/E48)</f>
        <v>0.90948072465372054</v>
      </c>
      <c r="H48" s="15"/>
    </row>
    <row r="49" spans="1:8" ht="15.75" customHeight="1" x14ac:dyDescent="0.3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customHeight="1" x14ac:dyDescent="0.35">
      <c r="A50" s="27" t="s">
        <v>39</v>
      </c>
      <c r="B50" s="28"/>
      <c r="C50" s="14"/>
      <c r="D50" s="73">
        <v>11</v>
      </c>
      <c r="E50" s="74">
        <v>590657</v>
      </c>
      <c r="F50" s="74">
        <v>46511</v>
      </c>
      <c r="G50" s="75">
        <f>1-(+F50/E50)</f>
        <v>0.92125548330079898</v>
      </c>
      <c r="H50" s="15"/>
    </row>
    <row r="51" spans="1:8" ht="15.75" customHeight="1" x14ac:dyDescent="0.3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customHeight="1" x14ac:dyDescent="0.3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customHeight="1" x14ac:dyDescent="0.35">
      <c r="A53" s="27" t="s">
        <v>61</v>
      </c>
      <c r="B53" s="30"/>
      <c r="C53" s="14"/>
      <c r="D53" s="73">
        <v>323</v>
      </c>
      <c r="E53" s="74">
        <v>21833141.940000001</v>
      </c>
      <c r="F53" s="74">
        <v>2596914.2999999998</v>
      </c>
      <c r="G53" s="75">
        <f>1-(+F53/E53)</f>
        <v>0.88105631763231229</v>
      </c>
      <c r="H53" s="15"/>
    </row>
    <row r="54" spans="1:8" ht="15.75" customHeight="1" x14ac:dyDescent="0.35">
      <c r="A54" s="27" t="s">
        <v>62</v>
      </c>
      <c r="B54" s="30"/>
      <c r="C54" s="14"/>
      <c r="D54" s="73"/>
      <c r="E54" s="74"/>
      <c r="F54" s="74"/>
      <c r="G54" s="75"/>
      <c r="H54" s="15"/>
    </row>
    <row r="55" spans="1:8" ht="15.75" customHeight="1" x14ac:dyDescent="0.35">
      <c r="A55" s="31" t="s">
        <v>42</v>
      </c>
      <c r="B55" s="30"/>
      <c r="C55" s="14"/>
      <c r="D55" s="77"/>
      <c r="E55" s="96"/>
      <c r="F55" s="74"/>
      <c r="G55" s="79"/>
      <c r="H55" s="15"/>
    </row>
    <row r="56" spans="1:8" ht="15.75" customHeight="1" x14ac:dyDescent="0.35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ht="15.75" customHeight="1" x14ac:dyDescent="0.35">
      <c r="A57" s="16" t="s">
        <v>29</v>
      </c>
      <c r="B57" s="28"/>
      <c r="C57" s="14"/>
      <c r="D57" s="77"/>
      <c r="E57" s="95"/>
      <c r="F57" s="74"/>
      <c r="G57" s="79"/>
      <c r="H57" s="15"/>
    </row>
    <row r="58" spans="1:8" ht="15.75" customHeight="1" x14ac:dyDescent="0.35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.75" customHeight="1" x14ac:dyDescent="0.35">
      <c r="A59" s="32"/>
      <c r="B59" s="18"/>
      <c r="C59" s="14"/>
      <c r="D59" s="77"/>
      <c r="E59" s="80"/>
      <c r="F59" s="80"/>
      <c r="G59" s="79"/>
      <c r="H59" s="15"/>
    </row>
    <row r="60" spans="1:8" ht="15.75" customHeight="1" x14ac:dyDescent="0.35">
      <c r="A60" s="20" t="s">
        <v>45</v>
      </c>
      <c r="B60" s="20"/>
      <c r="C60" s="21"/>
      <c r="D60" s="81">
        <f>SUM(D44:D56)</f>
        <v>440</v>
      </c>
      <c r="E60" s="82">
        <f>SUM(E44:E59)</f>
        <v>26128366.460000001</v>
      </c>
      <c r="F60" s="82">
        <f>SUM(F44:F59)</f>
        <v>2961173.82</v>
      </c>
      <c r="G60" s="83">
        <f>1-(F60/E60)</f>
        <v>0.88666823758258018</v>
      </c>
      <c r="H60" s="15"/>
    </row>
    <row r="61" spans="1:8" ht="15.75" customHeight="1" x14ac:dyDescent="0.35">
      <c r="A61" s="33"/>
      <c r="B61" s="33"/>
      <c r="C61" s="33"/>
      <c r="D61" s="98"/>
      <c r="E61" s="92"/>
      <c r="F61" s="34"/>
      <c r="G61" s="34"/>
      <c r="H61" s="2"/>
    </row>
    <row r="62" spans="1:8" ht="15.75" customHeight="1" x14ac:dyDescent="0.35">
      <c r="A62" s="35" t="s">
        <v>46</v>
      </c>
      <c r="B62" s="36"/>
      <c r="C62" s="36"/>
      <c r="D62" s="51"/>
      <c r="E62" s="36"/>
      <c r="F62" s="37">
        <f>F60+F39</f>
        <v>3072719.82</v>
      </c>
      <c r="G62" s="36"/>
      <c r="H62" s="2"/>
    </row>
    <row r="63" spans="1:8" ht="15.75" customHeight="1" x14ac:dyDescent="0.35">
      <c r="A63" s="38"/>
      <c r="B63" s="39"/>
      <c r="C63" s="39"/>
      <c r="D63" s="52"/>
      <c r="E63" s="39"/>
      <c r="F63" s="37"/>
      <c r="G63" s="39"/>
      <c r="H63" s="2"/>
    </row>
    <row r="64" spans="1:8" ht="15.75" customHeight="1" x14ac:dyDescent="0.3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 customHeight="1" x14ac:dyDescent="0.3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customHeight="1" x14ac:dyDescent="0.3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customHeight="1" x14ac:dyDescent="0.35">
      <c r="A67" s="4"/>
      <c r="B67" s="40"/>
      <c r="C67" s="40"/>
      <c r="D67" s="40"/>
      <c r="E67" s="40"/>
      <c r="F67" s="41"/>
      <c r="G67" s="40"/>
      <c r="H67" s="2"/>
    </row>
    <row r="68" spans="1:8" ht="15.75" customHeight="1" x14ac:dyDescent="0.35">
      <c r="A68" s="42" t="s">
        <v>50</v>
      </c>
      <c r="B68" s="39"/>
      <c r="C68" s="39"/>
      <c r="D68" s="39"/>
      <c r="E68" s="39"/>
      <c r="F68" s="37"/>
      <c r="G68" s="39"/>
      <c r="H68" s="2"/>
    </row>
  </sheetData>
  <phoneticPr fontId="17" type="noConversion"/>
  <printOptions horizontalCentered="1"/>
  <pageMargins left="0.25" right="0.25" top="0.25" bottom="0.25" header="0.5" footer="0.5"/>
  <pageSetup scale="5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1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AUGUST 2020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72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104"/>
      <c r="H9" s="15"/>
    </row>
    <row r="10" spans="1:8" ht="15.75" x14ac:dyDescent="0.25">
      <c r="A10" s="93" t="s">
        <v>11</v>
      </c>
      <c r="B10" s="13"/>
      <c r="C10" s="14"/>
      <c r="D10" s="73">
        <v>4</v>
      </c>
      <c r="E10" s="74">
        <v>1071644</v>
      </c>
      <c r="F10" s="74">
        <v>165633.5</v>
      </c>
      <c r="G10" s="104">
        <f>F10/E10</f>
        <v>0.15456018976451136</v>
      </c>
      <c r="H10" s="15"/>
    </row>
    <row r="11" spans="1:8" ht="15.75" x14ac:dyDescent="0.25">
      <c r="A11" s="93" t="s">
        <v>73</v>
      </c>
      <c r="B11" s="13"/>
      <c r="C11" s="14"/>
      <c r="D11" s="73">
        <v>1</v>
      </c>
      <c r="E11" s="74">
        <v>194196</v>
      </c>
      <c r="F11" s="74">
        <v>47617.8</v>
      </c>
      <c r="G11" s="104">
        <f>F11/E11</f>
        <v>0.24520484459000186</v>
      </c>
      <c r="H11" s="15"/>
    </row>
    <row r="12" spans="1:8" ht="15.75" x14ac:dyDescent="0.25">
      <c r="A12" s="93" t="s">
        <v>25</v>
      </c>
      <c r="B12" s="13"/>
      <c r="C12" s="14"/>
      <c r="D12" s="73">
        <v>1</v>
      </c>
      <c r="E12" s="74">
        <v>106696</v>
      </c>
      <c r="F12" s="74">
        <v>36806</v>
      </c>
      <c r="G12" s="104">
        <f>F12/E12</f>
        <v>0.34496138561895479</v>
      </c>
      <c r="H12" s="15"/>
    </row>
    <row r="13" spans="1:8" ht="15.75" x14ac:dyDescent="0.25">
      <c r="A13" s="93" t="s">
        <v>74</v>
      </c>
      <c r="B13" s="13"/>
      <c r="C13" s="14"/>
      <c r="D13" s="73">
        <v>27</v>
      </c>
      <c r="E13" s="74">
        <v>3914437</v>
      </c>
      <c r="F13" s="74">
        <v>968003</v>
      </c>
      <c r="G13" s="104">
        <f>F13/E13</f>
        <v>0.24729047880959637</v>
      </c>
      <c r="H13" s="15"/>
    </row>
    <row r="14" spans="1:8" ht="15.75" x14ac:dyDescent="0.25">
      <c r="A14" s="93" t="s">
        <v>128</v>
      </c>
      <c r="B14" s="13"/>
      <c r="C14" s="14"/>
      <c r="D14" s="73">
        <v>1</v>
      </c>
      <c r="E14" s="74">
        <v>50375</v>
      </c>
      <c r="F14" s="74">
        <v>21449</v>
      </c>
      <c r="G14" s="104">
        <f>F14/E14</f>
        <v>0.42578660049627792</v>
      </c>
      <c r="H14" s="15"/>
    </row>
    <row r="15" spans="1:8" ht="15.75" x14ac:dyDescent="0.25">
      <c r="A15" s="93" t="s">
        <v>117</v>
      </c>
      <c r="B15" s="13"/>
      <c r="C15" s="14"/>
      <c r="D15" s="73"/>
      <c r="E15" s="74"/>
      <c r="F15" s="74"/>
      <c r="G15" s="104"/>
      <c r="H15" s="15"/>
    </row>
    <row r="16" spans="1:8" ht="15.75" x14ac:dyDescent="0.25">
      <c r="A16" s="93" t="s">
        <v>126</v>
      </c>
      <c r="B16" s="13"/>
      <c r="C16" s="14"/>
      <c r="D16" s="73">
        <v>1</v>
      </c>
      <c r="E16" s="74">
        <v>104845</v>
      </c>
      <c r="F16" s="74">
        <v>17122</v>
      </c>
      <c r="G16" s="104">
        <f t="shared" ref="G16:G22" si="0">F16/E16</f>
        <v>0.16330773999713863</v>
      </c>
      <c r="H16" s="15"/>
    </row>
    <row r="17" spans="1:8" ht="15.75" x14ac:dyDescent="0.25">
      <c r="A17" s="93" t="s">
        <v>55</v>
      </c>
      <c r="B17" s="13"/>
      <c r="C17" s="14"/>
      <c r="D17" s="73"/>
      <c r="E17" s="74"/>
      <c r="F17" s="74"/>
      <c r="G17" s="104"/>
      <c r="H17" s="15"/>
    </row>
    <row r="18" spans="1:8" ht="15.75" x14ac:dyDescent="0.25">
      <c r="A18" s="93" t="s">
        <v>14</v>
      </c>
      <c r="B18" s="13"/>
      <c r="C18" s="14"/>
      <c r="D18" s="73">
        <v>2</v>
      </c>
      <c r="E18" s="74">
        <v>1846660</v>
      </c>
      <c r="F18" s="74">
        <v>263771</v>
      </c>
      <c r="G18" s="104">
        <f t="shared" si="0"/>
        <v>0.1428367972447554</v>
      </c>
      <c r="H18" s="15"/>
    </row>
    <row r="19" spans="1:8" ht="15.75" x14ac:dyDescent="0.25">
      <c r="A19" s="93" t="s">
        <v>15</v>
      </c>
      <c r="B19" s="13"/>
      <c r="C19" s="14"/>
      <c r="D19" s="73">
        <v>2</v>
      </c>
      <c r="E19" s="74">
        <v>2097464</v>
      </c>
      <c r="F19" s="74">
        <v>394270</v>
      </c>
      <c r="G19" s="104">
        <f t="shared" si="0"/>
        <v>0.18797462078014213</v>
      </c>
      <c r="H19" s="15"/>
    </row>
    <row r="20" spans="1:8" ht="15.75" x14ac:dyDescent="0.25">
      <c r="A20" s="70" t="s">
        <v>134</v>
      </c>
      <c r="B20" s="13"/>
      <c r="C20" s="14"/>
      <c r="D20" s="73"/>
      <c r="E20" s="74"/>
      <c r="F20" s="74"/>
      <c r="G20" s="104"/>
      <c r="H20" s="15"/>
    </row>
    <row r="21" spans="1:8" ht="15.75" x14ac:dyDescent="0.25">
      <c r="A21" s="93" t="s">
        <v>75</v>
      </c>
      <c r="B21" s="13"/>
      <c r="C21" s="14"/>
      <c r="D21" s="73">
        <v>3</v>
      </c>
      <c r="E21" s="74">
        <v>3158637</v>
      </c>
      <c r="F21" s="74">
        <v>401893</v>
      </c>
      <c r="G21" s="104">
        <f t="shared" si="0"/>
        <v>0.12723620979555422</v>
      </c>
      <c r="H21" s="15"/>
    </row>
    <row r="22" spans="1:8" ht="15.75" x14ac:dyDescent="0.25">
      <c r="A22" s="93" t="s">
        <v>101</v>
      </c>
      <c r="B22" s="13"/>
      <c r="C22" s="14"/>
      <c r="D22" s="73">
        <v>1</v>
      </c>
      <c r="E22" s="74">
        <v>294321</v>
      </c>
      <c r="F22" s="74">
        <v>59021</v>
      </c>
      <c r="G22" s="104">
        <f t="shared" si="0"/>
        <v>0.20053275165550538</v>
      </c>
      <c r="H22" s="15"/>
    </row>
    <row r="23" spans="1:8" ht="15.75" x14ac:dyDescent="0.25">
      <c r="A23" s="93" t="s">
        <v>71</v>
      </c>
      <c r="B23" s="13"/>
      <c r="C23" s="14"/>
      <c r="D23" s="73"/>
      <c r="E23" s="74"/>
      <c r="F23" s="74"/>
      <c r="G23" s="104"/>
      <c r="H23" s="15"/>
    </row>
    <row r="24" spans="1:8" ht="15.75" x14ac:dyDescent="0.25">
      <c r="A24" s="93" t="s">
        <v>76</v>
      </c>
      <c r="B24" s="13"/>
      <c r="C24" s="14"/>
      <c r="D24" s="73"/>
      <c r="E24" s="74"/>
      <c r="F24" s="74"/>
      <c r="G24" s="104"/>
      <c r="H24" s="15"/>
    </row>
    <row r="25" spans="1:8" ht="15.75" x14ac:dyDescent="0.25">
      <c r="A25" s="94" t="s">
        <v>20</v>
      </c>
      <c r="B25" s="13"/>
      <c r="C25" s="14"/>
      <c r="D25" s="73">
        <v>6</v>
      </c>
      <c r="E25" s="74">
        <v>1230795</v>
      </c>
      <c r="F25" s="74">
        <v>285397</v>
      </c>
      <c r="G25" s="104">
        <f>F25/E25</f>
        <v>0.2318802075081553</v>
      </c>
      <c r="H25" s="15"/>
    </row>
    <row r="26" spans="1:8" ht="15.75" x14ac:dyDescent="0.25">
      <c r="A26" s="94" t="s">
        <v>21</v>
      </c>
      <c r="B26" s="13"/>
      <c r="C26" s="14"/>
      <c r="D26" s="73">
        <v>23</v>
      </c>
      <c r="E26" s="74">
        <v>210169</v>
      </c>
      <c r="F26" s="74">
        <v>210169</v>
      </c>
      <c r="G26" s="104">
        <f>F26/E26</f>
        <v>1</v>
      </c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104"/>
      <c r="H27" s="15"/>
    </row>
    <row r="28" spans="1:8" ht="15.75" x14ac:dyDescent="0.25">
      <c r="A28" s="70" t="s">
        <v>23</v>
      </c>
      <c r="B28" s="13"/>
      <c r="C28" s="14"/>
      <c r="D28" s="73"/>
      <c r="E28" s="74">
        <v>62634</v>
      </c>
      <c r="F28" s="74">
        <v>9784</v>
      </c>
      <c r="G28" s="104">
        <f>F28/E28</f>
        <v>0.15620908771593703</v>
      </c>
      <c r="H28" s="15"/>
    </row>
    <row r="29" spans="1:8" ht="15.75" x14ac:dyDescent="0.25">
      <c r="A29" s="70" t="s">
        <v>24</v>
      </c>
      <c r="B29" s="13"/>
      <c r="C29" s="14"/>
      <c r="D29" s="73"/>
      <c r="E29" s="74"/>
      <c r="F29" s="74"/>
      <c r="G29" s="104"/>
      <c r="H29" s="15"/>
    </row>
    <row r="30" spans="1:8" ht="15.75" x14ac:dyDescent="0.25">
      <c r="A30" s="70" t="s">
        <v>109</v>
      </c>
      <c r="B30" s="13"/>
      <c r="C30" s="14"/>
      <c r="D30" s="73"/>
      <c r="E30" s="74"/>
      <c r="F30" s="74"/>
      <c r="G30" s="104"/>
      <c r="H30" s="15"/>
    </row>
    <row r="31" spans="1:8" ht="15.75" x14ac:dyDescent="0.25">
      <c r="A31" s="70" t="s">
        <v>77</v>
      </c>
      <c r="B31" s="13"/>
      <c r="C31" s="14"/>
      <c r="D31" s="73">
        <v>2</v>
      </c>
      <c r="E31" s="74">
        <v>70505</v>
      </c>
      <c r="F31" s="74">
        <v>22033</v>
      </c>
      <c r="G31" s="104">
        <f>F31/E31</f>
        <v>0.31250265938585914</v>
      </c>
      <c r="H31" s="15"/>
    </row>
    <row r="32" spans="1:8" ht="15.75" x14ac:dyDescent="0.25">
      <c r="A32" s="70" t="s">
        <v>142</v>
      </c>
      <c r="B32" s="13"/>
      <c r="C32" s="14"/>
      <c r="D32" s="73"/>
      <c r="E32" s="74"/>
      <c r="F32" s="74"/>
      <c r="G32" s="104"/>
      <c r="H32" s="15"/>
    </row>
    <row r="33" spans="1:8" ht="15.75" x14ac:dyDescent="0.25">
      <c r="A33" s="70" t="s">
        <v>27</v>
      </c>
      <c r="B33" s="13"/>
      <c r="C33" s="14"/>
      <c r="D33" s="73">
        <v>2</v>
      </c>
      <c r="E33" s="74">
        <v>794756</v>
      </c>
      <c r="F33" s="74">
        <v>201483</v>
      </c>
      <c r="G33" s="104">
        <f>F33/E33</f>
        <v>0.25351554439349938</v>
      </c>
      <c r="H33" s="15"/>
    </row>
    <row r="34" spans="1:8" ht="15.75" x14ac:dyDescent="0.25">
      <c r="A34" s="70" t="s">
        <v>78</v>
      </c>
      <c r="B34" s="13"/>
      <c r="C34" s="14"/>
      <c r="D34" s="73">
        <v>3</v>
      </c>
      <c r="E34" s="74">
        <v>2297691</v>
      </c>
      <c r="F34" s="74">
        <v>385127</v>
      </c>
      <c r="G34" s="104">
        <f>F34/E34</f>
        <v>0.16761479241551627</v>
      </c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105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105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x14ac:dyDescent="0.2">
      <c r="A38" s="17"/>
      <c r="B38" s="18"/>
      <c r="C38" s="14"/>
      <c r="D38" s="77"/>
      <c r="E38" s="96"/>
      <c r="F38" s="96"/>
      <c r="G38" s="105"/>
      <c r="H38" s="15"/>
    </row>
    <row r="39" spans="1:8" ht="15.75" x14ac:dyDescent="0.25">
      <c r="A39" s="19" t="s">
        <v>31</v>
      </c>
      <c r="B39" s="20"/>
      <c r="C39" s="21"/>
      <c r="D39" s="81">
        <f>SUM(D9:D38)</f>
        <v>79</v>
      </c>
      <c r="E39" s="82">
        <f>SUM(E9:E38)</f>
        <v>17505825</v>
      </c>
      <c r="F39" s="82">
        <f>SUM(F9:F38)</f>
        <v>3489579.3</v>
      </c>
      <c r="G39" s="106">
        <f>F39/E39</f>
        <v>0.19933818029141728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107"/>
      <c r="H41" s="2"/>
    </row>
    <row r="42" spans="1:8" ht="15.75" x14ac:dyDescent="0.25">
      <c r="A42" s="26"/>
      <c r="B42" s="26"/>
      <c r="C42" s="26"/>
      <c r="D42" s="89"/>
      <c r="E42" s="25" t="s">
        <v>144</v>
      </c>
      <c r="F42" s="25" t="s">
        <v>144</v>
      </c>
      <c r="G42" s="108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145</v>
      </c>
      <c r="F43" s="88" t="s">
        <v>8</v>
      </c>
      <c r="G43" s="109" t="s">
        <v>146</v>
      </c>
      <c r="H43" s="2"/>
    </row>
    <row r="44" spans="1:8" ht="15.75" x14ac:dyDescent="0.25">
      <c r="A44" s="27" t="s">
        <v>33</v>
      </c>
      <c r="B44" s="28"/>
      <c r="C44" s="14"/>
      <c r="D44" s="73">
        <v>118</v>
      </c>
      <c r="E44" s="74">
        <v>16824986.550000001</v>
      </c>
      <c r="F44" s="74">
        <v>873148.67</v>
      </c>
      <c r="G44" s="104">
        <f>1-(+F44/E44)</f>
        <v>0.94810404945019111</v>
      </c>
      <c r="H44" s="15"/>
    </row>
    <row r="45" spans="1:8" ht="15.75" x14ac:dyDescent="0.25">
      <c r="A45" s="27" t="s">
        <v>34</v>
      </c>
      <c r="B45" s="28"/>
      <c r="C45" s="14"/>
      <c r="D45" s="73">
        <v>6</v>
      </c>
      <c r="E45" s="74">
        <v>3720305.85</v>
      </c>
      <c r="F45" s="74">
        <v>509681.55</v>
      </c>
      <c r="G45" s="104">
        <f>1-(+F45/E45)</f>
        <v>0.86300009446803949</v>
      </c>
      <c r="H45" s="15"/>
    </row>
    <row r="46" spans="1:8" ht="15.75" x14ac:dyDescent="0.25">
      <c r="A46" s="27" t="s">
        <v>35</v>
      </c>
      <c r="B46" s="28"/>
      <c r="C46" s="14"/>
      <c r="D46" s="73">
        <v>372</v>
      </c>
      <c r="E46" s="74">
        <v>23791458.5</v>
      </c>
      <c r="F46" s="74">
        <v>1232954.25</v>
      </c>
      <c r="G46" s="104">
        <f>1-(+F46/E46)</f>
        <v>0.94817660085866529</v>
      </c>
      <c r="H46" s="15"/>
    </row>
    <row r="47" spans="1:8" ht="15.75" x14ac:dyDescent="0.25">
      <c r="A47" s="27" t="s">
        <v>36</v>
      </c>
      <c r="B47" s="28"/>
      <c r="C47" s="14"/>
      <c r="D47" s="73">
        <v>41</v>
      </c>
      <c r="E47" s="74">
        <v>3099601.5</v>
      </c>
      <c r="F47" s="74">
        <v>234369.05</v>
      </c>
      <c r="G47" s="104">
        <f>1-(+F47/E47)</f>
        <v>0.92438736076234318</v>
      </c>
      <c r="H47" s="15"/>
    </row>
    <row r="48" spans="1:8" ht="15.75" x14ac:dyDescent="0.25">
      <c r="A48" s="27" t="s">
        <v>37</v>
      </c>
      <c r="B48" s="28"/>
      <c r="C48" s="14"/>
      <c r="D48" s="73">
        <v>141</v>
      </c>
      <c r="E48" s="74">
        <v>20070941.059999999</v>
      </c>
      <c r="F48" s="74">
        <v>1228482.1299999999</v>
      </c>
      <c r="G48" s="104">
        <f>1-(+F48/E48)</f>
        <v>0.9387929979801356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104"/>
      <c r="H49" s="15"/>
    </row>
    <row r="50" spans="1:8" ht="15.75" x14ac:dyDescent="0.25">
      <c r="A50" s="27" t="s">
        <v>39</v>
      </c>
      <c r="B50" s="28"/>
      <c r="C50" s="14"/>
      <c r="D50" s="73">
        <v>49</v>
      </c>
      <c r="E50" s="74">
        <v>7715664</v>
      </c>
      <c r="F50" s="74">
        <v>455106.81</v>
      </c>
      <c r="G50" s="104">
        <f>1-(+F50/E50)</f>
        <v>0.94101521139334221</v>
      </c>
      <c r="H50" s="15"/>
    </row>
    <row r="51" spans="1:8" ht="15.75" x14ac:dyDescent="0.25">
      <c r="A51" s="27" t="s">
        <v>40</v>
      </c>
      <c r="B51" s="28"/>
      <c r="C51" s="14"/>
      <c r="D51" s="73">
        <v>8</v>
      </c>
      <c r="E51" s="74">
        <v>957900</v>
      </c>
      <c r="F51" s="74">
        <v>112800</v>
      </c>
      <c r="G51" s="104">
        <f>1-(+F51/E51)</f>
        <v>0.88224240526150954</v>
      </c>
      <c r="H51" s="15"/>
    </row>
    <row r="52" spans="1:8" ht="15.75" x14ac:dyDescent="0.25">
      <c r="A52" s="54" t="s">
        <v>41</v>
      </c>
      <c r="B52" s="28"/>
      <c r="C52" s="14"/>
      <c r="D52" s="73">
        <v>6</v>
      </c>
      <c r="E52" s="74">
        <v>601525</v>
      </c>
      <c r="F52" s="74">
        <v>23046.1</v>
      </c>
      <c r="G52" s="104">
        <f>1-(+F52/E52)</f>
        <v>0.96168721167033788</v>
      </c>
      <c r="H52" s="15"/>
    </row>
    <row r="53" spans="1:8" ht="15.75" x14ac:dyDescent="0.25">
      <c r="A53" s="55" t="s">
        <v>60</v>
      </c>
      <c r="B53" s="28"/>
      <c r="C53" s="14"/>
      <c r="D53" s="73">
        <v>2</v>
      </c>
      <c r="E53" s="74">
        <v>178700</v>
      </c>
      <c r="F53" s="74">
        <v>-43300</v>
      </c>
      <c r="G53" s="104">
        <f>1-(+F53/E53)</f>
        <v>1.242305540011192</v>
      </c>
      <c r="H53" s="15"/>
    </row>
    <row r="54" spans="1:8" ht="15.75" x14ac:dyDescent="0.25">
      <c r="A54" s="27" t="s">
        <v>102</v>
      </c>
      <c r="B54" s="28"/>
      <c r="C54" s="14"/>
      <c r="D54" s="73">
        <v>1538</v>
      </c>
      <c r="E54" s="74">
        <v>110446754.67</v>
      </c>
      <c r="F54" s="74">
        <v>12659835.43</v>
      </c>
      <c r="G54" s="104">
        <f>1-(+F54/E54)</f>
        <v>0.88537612111984743</v>
      </c>
      <c r="H54" s="15"/>
    </row>
    <row r="55" spans="1:8" ht="15.75" x14ac:dyDescent="0.25">
      <c r="A55" s="71" t="s">
        <v>103</v>
      </c>
      <c r="B55" s="30"/>
      <c r="C55" s="14"/>
      <c r="D55" s="73"/>
      <c r="E55" s="74"/>
      <c r="F55" s="74"/>
      <c r="G55" s="104"/>
      <c r="H55" s="15"/>
    </row>
    <row r="56" spans="1:8" x14ac:dyDescent="0.2">
      <c r="A56" s="31" t="s">
        <v>42</v>
      </c>
      <c r="B56" s="30"/>
      <c r="C56" s="14"/>
      <c r="D56" s="77"/>
      <c r="E56" s="96"/>
      <c r="F56" s="74"/>
      <c r="G56" s="105"/>
      <c r="H56" s="15"/>
    </row>
    <row r="57" spans="1:8" x14ac:dyDescent="0.2">
      <c r="A57" s="16" t="s">
        <v>43</v>
      </c>
      <c r="B57" s="28"/>
      <c r="C57" s="14"/>
      <c r="D57" s="77"/>
      <c r="E57" s="96"/>
      <c r="F57" s="74"/>
      <c r="G57" s="105"/>
      <c r="H57" s="15"/>
    </row>
    <row r="58" spans="1:8" x14ac:dyDescent="0.2">
      <c r="A58" s="16" t="s">
        <v>29</v>
      </c>
      <c r="B58" s="28"/>
      <c r="C58" s="14"/>
      <c r="D58" s="77"/>
      <c r="E58" s="95"/>
      <c r="F58" s="74"/>
      <c r="G58" s="105"/>
      <c r="H58" s="15"/>
    </row>
    <row r="59" spans="1:8" x14ac:dyDescent="0.2">
      <c r="A59" s="16" t="s">
        <v>30</v>
      </c>
      <c r="B59" s="28"/>
      <c r="C59" s="14"/>
      <c r="D59" s="77"/>
      <c r="E59" s="95"/>
      <c r="F59" s="74"/>
      <c r="G59" s="105"/>
      <c r="H59" s="15"/>
    </row>
    <row r="60" spans="1:8" ht="15.75" x14ac:dyDescent="0.25">
      <c r="A60" s="32"/>
      <c r="B60" s="18"/>
      <c r="C60" s="14"/>
      <c r="D60" s="77"/>
      <c r="E60" s="80"/>
      <c r="F60" s="80"/>
      <c r="G60" s="105"/>
      <c r="H60" s="2"/>
    </row>
    <row r="61" spans="1:8" ht="15.75" x14ac:dyDescent="0.25">
      <c r="A61" s="20" t="s">
        <v>45</v>
      </c>
      <c r="B61" s="20"/>
      <c r="C61" s="21"/>
      <c r="D61" s="81">
        <f>SUM(D44:D57)</f>
        <v>2281</v>
      </c>
      <c r="E61" s="82">
        <f>SUM(E44:E60)</f>
        <v>187407837.13</v>
      </c>
      <c r="F61" s="82">
        <f>SUM(F44:F60)</f>
        <v>17286123.989999998</v>
      </c>
      <c r="G61" s="110">
        <f>1-(+F61/E61)</f>
        <v>0.90776200048662292</v>
      </c>
      <c r="H61" s="2"/>
    </row>
    <row r="62" spans="1:8" x14ac:dyDescent="0.2">
      <c r="A62" s="33"/>
      <c r="B62" s="33"/>
      <c r="C62" s="33"/>
      <c r="D62" s="91"/>
      <c r="E62" s="92"/>
      <c r="F62" s="34"/>
      <c r="G62" s="34"/>
      <c r="H62" s="2"/>
    </row>
    <row r="63" spans="1:8" ht="18" x14ac:dyDescent="0.25">
      <c r="A63" s="35" t="s">
        <v>46</v>
      </c>
      <c r="B63" s="36"/>
      <c r="C63" s="36"/>
      <c r="D63" s="36"/>
      <c r="E63" s="36"/>
      <c r="F63" s="37">
        <f>F61+F39</f>
        <v>20775703.289999999</v>
      </c>
      <c r="G63" s="36"/>
      <c r="H63" s="2"/>
    </row>
    <row r="64" spans="1:8" ht="18" x14ac:dyDescent="0.25">
      <c r="A64" s="35"/>
      <c r="B64" s="36"/>
      <c r="C64" s="36"/>
      <c r="D64" s="36"/>
      <c r="E64" s="36"/>
      <c r="F64" s="37"/>
      <c r="G64" s="36"/>
      <c r="H64" s="2"/>
    </row>
    <row r="65" spans="1:8" ht="15.75" x14ac:dyDescent="0.2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50</v>
      </c>
      <c r="B68" s="39"/>
      <c r="C68" s="39"/>
      <c r="D68" s="39"/>
      <c r="E68" s="39"/>
      <c r="F68" s="37"/>
      <c r="G68" s="39"/>
      <c r="H68" s="2"/>
    </row>
    <row r="69" spans="1:8" ht="18" x14ac:dyDescent="0.25">
      <c r="A69" s="43"/>
      <c r="B69" s="39"/>
      <c r="C69" s="39"/>
      <c r="D69" s="39"/>
      <c r="E69" s="37"/>
      <c r="F69" s="2"/>
      <c r="G69" s="2"/>
      <c r="H69" s="2"/>
    </row>
    <row r="70" spans="1:8" ht="18" x14ac:dyDescent="0.25">
      <c r="A70" s="116"/>
      <c r="B70" s="117"/>
      <c r="C70" s="117"/>
      <c r="D70" s="117"/>
      <c r="E70" s="44"/>
      <c r="F70" s="2"/>
      <c r="G70" s="2"/>
      <c r="H70" s="2"/>
    </row>
    <row r="71" spans="1:8" ht="18" x14ac:dyDescent="0.25">
      <c r="A71" s="43"/>
      <c r="B71" s="39"/>
      <c r="C71" s="39"/>
      <c r="D71" s="39"/>
      <c r="E71" s="45"/>
      <c r="F71" s="2"/>
      <c r="G71" s="2"/>
      <c r="H71" s="2"/>
    </row>
    <row r="72" spans="1:8" ht="18" x14ac:dyDescent="0.25">
      <c r="A72" s="43"/>
      <c r="B72" s="39"/>
      <c r="C72" s="39"/>
      <c r="D72" s="39"/>
      <c r="E72" s="46"/>
      <c r="F72" s="2"/>
      <c r="G72" s="2"/>
      <c r="H72" s="2"/>
    </row>
    <row r="73" spans="1:8" ht="18" x14ac:dyDescent="0.25">
      <c r="A73" s="43"/>
      <c r="B73" s="39"/>
      <c r="C73" s="39"/>
      <c r="D73" s="39"/>
      <c r="E73" s="37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44"/>
      <c r="F75" s="2"/>
      <c r="G75" s="2"/>
      <c r="H75" s="2"/>
    </row>
    <row r="76" spans="1:8" ht="18" x14ac:dyDescent="0.25">
      <c r="A76" s="43"/>
      <c r="B76" s="39"/>
      <c r="C76" s="39"/>
      <c r="D76" s="39"/>
      <c r="E76" s="45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7"/>
      <c r="F79" s="2"/>
      <c r="G79" s="2"/>
      <c r="H79" s="2"/>
    </row>
    <row r="80" spans="1:8" ht="18" x14ac:dyDescent="0.25">
      <c r="A80" s="43"/>
      <c r="B80" s="39"/>
      <c r="C80" s="39"/>
      <c r="D80" s="39"/>
      <c r="E80" s="39"/>
      <c r="F80" s="2"/>
      <c r="G80" s="2"/>
      <c r="H80" s="2"/>
    </row>
    <row r="81" spans="1:8" ht="15.75" x14ac:dyDescent="0.25">
      <c r="A81" s="48"/>
      <c r="B81" s="2"/>
      <c r="C81" s="2"/>
      <c r="D81" s="2"/>
      <c r="E81" s="2"/>
      <c r="F81" s="2"/>
      <c r="G81" s="2"/>
      <c r="H81" s="2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AUGUST 2020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1"/>
      <c r="B5" s="118"/>
      <c r="C5" s="118"/>
      <c r="D5" s="61" t="s">
        <v>79</v>
      </c>
      <c r="E5" s="62"/>
      <c r="F5" s="8"/>
      <c r="G5" s="119"/>
      <c r="H5" s="2"/>
    </row>
    <row r="6" spans="1:8" ht="18" x14ac:dyDescent="0.25">
      <c r="A6" s="23" t="s">
        <v>3</v>
      </c>
      <c r="B6" s="118"/>
      <c r="C6" s="118"/>
      <c r="D6" s="118"/>
      <c r="E6" s="118"/>
      <c r="F6" s="119"/>
      <c r="G6" s="119"/>
      <c r="H6" s="2"/>
    </row>
    <row r="7" spans="1:8" ht="15.75" x14ac:dyDescent="0.25">
      <c r="A7" s="64"/>
      <c r="B7" s="64"/>
      <c r="C7" s="64"/>
      <c r="D7" s="64"/>
      <c r="E7" s="25" t="s">
        <v>4</v>
      </c>
      <c r="F7" s="25" t="s">
        <v>4</v>
      </c>
      <c r="G7" s="12" t="s">
        <v>5</v>
      </c>
      <c r="H7" s="2"/>
    </row>
    <row r="8" spans="1:8" ht="15.75" x14ac:dyDescent="0.25">
      <c r="A8" s="64"/>
      <c r="B8" s="64"/>
      <c r="C8" s="64"/>
      <c r="D8" s="25" t="s">
        <v>6</v>
      </c>
      <c r="E8" s="25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99"/>
      <c r="F9" s="111"/>
      <c r="G9" s="104"/>
      <c r="H9" s="15"/>
    </row>
    <row r="10" spans="1:8" ht="15.75" x14ac:dyDescent="0.25">
      <c r="A10" s="93" t="s">
        <v>11</v>
      </c>
      <c r="B10" s="13"/>
      <c r="C10" s="14"/>
      <c r="D10" s="73"/>
      <c r="E10" s="99"/>
      <c r="F10" s="111"/>
      <c r="G10" s="104"/>
      <c r="H10" s="15"/>
    </row>
    <row r="11" spans="1:8" ht="15.75" x14ac:dyDescent="0.25">
      <c r="A11" s="93" t="s">
        <v>127</v>
      </c>
      <c r="B11" s="13"/>
      <c r="C11" s="14"/>
      <c r="D11" s="73"/>
      <c r="E11" s="99"/>
      <c r="F11" s="111"/>
      <c r="G11" s="104"/>
      <c r="H11" s="15"/>
    </row>
    <row r="12" spans="1:8" ht="15.75" x14ac:dyDescent="0.25">
      <c r="A12" s="93" t="s">
        <v>25</v>
      </c>
      <c r="B12" s="13"/>
      <c r="C12" s="14"/>
      <c r="D12" s="73"/>
      <c r="E12" s="99"/>
      <c r="F12" s="111"/>
      <c r="G12" s="104"/>
      <c r="H12" s="15"/>
    </row>
    <row r="13" spans="1:8" ht="15.75" x14ac:dyDescent="0.25">
      <c r="A13" s="93" t="s">
        <v>74</v>
      </c>
      <c r="B13" s="13"/>
      <c r="C13" s="14"/>
      <c r="D13" s="73">
        <v>22</v>
      </c>
      <c r="E13" s="99">
        <v>2435756</v>
      </c>
      <c r="F13" s="111">
        <v>625112.5</v>
      </c>
      <c r="G13" s="104">
        <f>F13/E13</f>
        <v>0.25664003290970033</v>
      </c>
      <c r="H13" s="15"/>
    </row>
    <row r="14" spans="1:8" ht="15.75" x14ac:dyDescent="0.25">
      <c r="A14" s="93" t="s">
        <v>110</v>
      </c>
      <c r="B14" s="13"/>
      <c r="C14" s="14"/>
      <c r="D14" s="73">
        <v>2</v>
      </c>
      <c r="E14" s="99">
        <v>424424</v>
      </c>
      <c r="F14" s="111">
        <v>129781.5</v>
      </c>
      <c r="G14" s="104">
        <f>F14/E14</f>
        <v>0.30578266073549093</v>
      </c>
      <c r="H14" s="15"/>
    </row>
    <row r="15" spans="1:8" ht="15.75" x14ac:dyDescent="0.25">
      <c r="A15" s="93" t="s">
        <v>112</v>
      </c>
      <c r="B15" s="13"/>
      <c r="C15" s="14"/>
      <c r="D15" s="73"/>
      <c r="E15" s="99"/>
      <c r="F15" s="111"/>
      <c r="G15" s="104"/>
      <c r="H15" s="15"/>
    </row>
    <row r="16" spans="1:8" ht="15.75" x14ac:dyDescent="0.25">
      <c r="A16" s="93" t="s">
        <v>107</v>
      </c>
      <c r="B16" s="13"/>
      <c r="C16" s="14"/>
      <c r="D16" s="73">
        <v>4</v>
      </c>
      <c r="E16" s="99">
        <v>487387</v>
      </c>
      <c r="F16" s="111">
        <v>101185.5</v>
      </c>
      <c r="G16" s="104">
        <f>F16/E16</f>
        <v>0.20760812249813804</v>
      </c>
      <c r="H16" s="15"/>
    </row>
    <row r="17" spans="1:8" ht="15.75" x14ac:dyDescent="0.25">
      <c r="A17" s="93" t="s">
        <v>80</v>
      </c>
      <c r="B17" s="13"/>
      <c r="C17" s="14"/>
      <c r="D17" s="73">
        <v>2</v>
      </c>
      <c r="E17" s="99">
        <v>794294</v>
      </c>
      <c r="F17" s="111">
        <v>23344</v>
      </c>
      <c r="G17" s="104">
        <f>F17/E17</f>
        <v>2.938962147517166E-2</v>
      </c>
      <c r="H17" s="15"/>
    </row>
    <row r="18" spans="1:8" ht="15.75" x14ac:dyDescent="0.25">
      <c r="A18" s="70" t="s">
        <v>118</v>
      </c>
      <c r="B18" s="13"/>
      <c r="C18" s="14"/>
      <c r="D18" s="73">
        <v>2</v>
      </c>
      <c r="E18" s="99">
        <v>312794</v>
      </c>
      <c r="F18" s="111">
        <v>78047.17</v>
      </c>
      <c r="G18" s="104">
        <f>F18/E18</f>
        <v>0.24951619915983042</v>
      </c>
      <c r="H18" s="15"/>
    </row>
    <row r="19" spans="1:8" ht="15.75" x14ac:dyDescent="0.25">
      <c r="A19" s="93" t="s">
        <v>15</v>
      </c>
      <c r="B19" s="13"/>
      <c r="C19" s="14"/>
      <c r="D19" s="73">
        <v>2</v>
      </c>
      <c r="E19" s="99">
        <v>1341937</v>
      </c>
      <c r="F19" s="111">
        <v>275273</v>
      </c>
      <c r="G19" s="104">
        <f>F19/E19</f>
        <v>0.2051310903567008</v>
      </c>
      <c r="H19" s="15"/>
    </row>
    <row r="20" spans="1:8" ht="15.75" x14ac:dyDescent="0.25">
      <c r="A20" s="93" t="s">
        <v>59</v>
      </c>
      <c r="B20" s="13"/>
      <c r="C20" s="14"/>
      <c r="D20" s="73"/>
      <c r="E20" s="99"/>
      <c r="F20" s="111"/>
      <c r="G20" s="104"/>
      <c r="H20" s="15"/>
    </row>
    <row r="21" spans="1:8" ht="15.75" x14ac:dyDescent="0.25">
      <c r="A21" s="93" t="s">
        <v>101</v>
      </c>
      <c r="B21" s="13"/>
      <c r="C21" s="14"/>
      <c r="D21" s="73"/>
      <c r="E21" s="99"/>
      <c r="F21" s="111"/>
      <c r="G21" s="104"/>
      <c r="H21" s="15"/>
    </row>
    <row r="22" spans="1:8" ht="15.75" x14ac:dyDescent="0.25">
      <c r="A22" s="93" t="s">
        <v>130</v>
      </c>
      <c r="B22" s="13"/>
      <c r="C22" s="14"/>
      <c r="D22" s="73"/>
      <c r="E22" s="99"/>
      <c r="F22" s="111"/>
      <c r="G22" s="104"/>
      <c r="H22" s="15"/>
    </row>
    <row r="23" spans="1:8" ht="15.75" x14ac:dyDescent="0.25">
      <c r="A23" s="93" t="s">
        <v>120</v>
      </c>
      <c r="B23" s="13"/>
      <c r="C23" s="14"/>
      <c r="D23" s="73">
        <v>3</v>
      </c>
      <c r="E23" s="99">
        <v>985016</v>
      </c>
      <c r="F23" s="111">
        <v>245971.69</v>
      </c>
      <c r="G23" s="104">
        <f t="shared" ref="G23:G29" si="0">F23/E23</f>
        <v>0.24971339551844843</v>
      </c>
      <c r="H23" s="15"/>
    </row>
    <row r="24" spans="1:8" ht="15.75" x14ac:dyDescent="0.25">
      <c r="A24" s="93" t="s">
        <v>18</v>
      </c>
      <c r="B24" s="13"/>
      <c r="C24" s="14"/>
      <c r="D24" s="73">
        <v>2</v>
      </c>
      <c r="E24" s="99">
        <v>985828</v>
      </c>
      <c r="F24" s="111">
        <v>194609</v>
      </c>
      <c r="G24" s="104">
        <f t="shared" si="0"/>
        <v>0.19740664700130245</v>
      </c>
      <c r="H24" s="15"/>
    </row>
    <row r="25" spans="1:8" ht="15.75" x14ac:dyDescent="0.25">
      <c r="A25" s="94" t="s">
        <v>20</v>
      </c>
      <c r="B25" s="13"/>
      <c r="C25" s="14"/>
      <c r="D25" s="73">
        <v>4</v>
      </c>
      <c r="E25" s="99">
        <v>851023</v>
      </c>
      <c r="F25" s="111">
        <v>144603</v>
      </c>
      <c r="G25" s="104">
        <f t="shared" si="0"/>
        <v>0.16991667675256719</v>
      </c>
      <c r="H25" s="15"/>
    </row>
    <row r="26" spans="1:8" ht="15.75" x14ac:dyDescent="0.25">
      <c r="A26" s="94" t="s">
        <v>21</v>
      </c>
      <c r="B26" s="13"/>
      <c r="C26" s="14"/>
      <c r="D26" s="73"/>
      <c r="E26" s="99"/>
      <c r="F26" s="111"/>
      <c r="G26" s="104"/>
      <c r="H26" s="15"/>
    </row>
    <row r="27" spans="1:8" ht="15.75" x14ac:dyDescent="0.25">
      <c r="A27" s="70" t="s">
        <v>22</v>
      </c>
      <c r="B27" s="13"/>
      <c r="C27" s="14"/>
      <c r="D27" s="73"/>
      <c r="E27" s="99"/>
      <c r="F27" s="111"/>
      <c r="G27" s="104"/>
      <c r="H27" s="15"/>
    </row>
    <row r="28" spans="1:8" ht="15.75" x14ac:dyDescent="0.25">
      <c r="A28" s="70" t="s">
        <v>23</v>
      </c>
      <c r="B28" s="13"/>
      <c r="C28" s="14"/>
      <c r="D28" s="73"/>
      <c r="E28" s="99"/>
      <c r="F28" s="111"/>
      <c r="G28" s="104"/>
      <c r="H28" s="15"/>
    </row>
    <row r="29" spans="1:8" ht="15.75" x14ac:dyDescent="0.25">
      <c r="A29" s="70" t="s">
        <v>24</v>
      </c>
      <c r="B29" s="13"/>
      <c r="C29" s="14"/>
      <c r="D29" s="73">
        <v>1</v>
      </c>
      <c r="E29" s="99">
        <v>15650</v>
      </c>
      <c r="F29" s="111">
        <v>398</v>
      </c>
      <c r="G29" s="104">
        <f t="shared" si="0"/>
        <v>2.5431309904153356E-2</v>
      </c>
      <c r="H29" s="15"/>
    </row>
    <row r="30" spans="1:8" ht="15.75" x14ac:dyDescent="0.25">
      <c r="A30" s="70" t="s">
        <v>67</v>
      </c>
      <c r="B30" s="13"/>
      <c r="C30" s="14"/>
      <c r="D30" s="73"/>
      <c r="E30" s="99"/>
      <c r="F30" s="111"/>
      <c r="G30" s="104"/>
      <c r="H30" s="15"/>
    </row>
    <row r="31" spans="1:8" ht="15.75" x14ac:dyDescent="0.25">
      <c r="A31" s="70" t="s">
        <v>81</v>
      </c>
      <c r="B31" s="13"/>
      <c r="C31" s="14"/>
      <c r="D31" s="73"/>
      <c r="E31" s="99"/>
      <c r="F31" s="111"/>
      <c r="G31" s="104"/>
      <c r="H31" s="15"/>
    </row>
    <row r="32" spans="1:8" ht="15.75" x14ac:dyDescent="0.25">
      <c r="A32" s="70" t="s">
        <v>114</v>
      </c>
      <c r="B32" s="13"/>
      <c r="C32" s="14"/>
      <c r="D32" s="73">
        <v>1</v>
      </c>
      <c r="E32" s="99">
        <v>74476</v>
      </c>
      <c r="F32" s="111">
        <v>21868</v>
      </c>
      <c r="G32" s="104">
        <f>F32/E32</f>
        <v>0.2936247918792631</v>
      </c>
      <c r="H32" s="15"/>
    </row>
    <row r="33" spans="1:8" ht="15.75" x14ac:dyDescent="0.25">
      <c r="A33" s="70" t="s">
        <v>27</v>
      </c>
      <c r="B33" s="13"/>
      <c r="C33" s="14"/>
      <c r="D33" s="73"/>
      <c r="E33" s="99"/>
      <c r="F33" s="111"/>
      <c r="G33" s="104"/>
      <c r="H33" s="15"/>
    </row>
    <row r="34" spans="1:8" ht="15.75" x14ac:dyDescent="0.25">
      <c r="A34" s="70" t="s">
        <v>78</v>
      </c>
      <c r="B34" s="13"/>
      <c r="C34" s="14"/>
      <c r="D34" s="73">
        <v>6</v>
      </c>
      <c r="E34" s="99">
        <v>3342669</v>
      </c>
      <c r="F34" s="111">
        <v>858252.5</v>
      </c>
      <c r="G34" s="104">
        <f>F34/E34</f>
        <v>0.2567566516457358</v>
      </c>
      <c r="H34" s="15"/>
    </row>
    <row r="35" spans="1:8" x14ac:dyDescent="0.2">
      <c r="A35" s="16" t="s">
        <v>28</v>
      </c>
      <c r="B35" s="13"/>
      <c r="C35" s="14"/>
      <c r="D35" s="77"/>
      <c r="E35" s="99"/>
      <c r="F35" s="111"/>
      <c r="G35" s="105"/>
      <c r="H35" s="15"/>
    </row>
    <row r="36" spans="1:8" x14ac:dyDescent="0.2">
      <c r="A36" s="16" t="s">
        <v>44</v>
      </c>
      <c r="B36" s="13"/>
      <c r="C36" s="14"/>
      <c r="D36" s="77"/>
      <c r="E36" s="99"/>
      <c r="F36" s="111">
        <v>8827</v>
      </c>
      <c r="G36" s="105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x14ac:dyDescent="0.2">
      <c r="A38" s="17"/>
      <c r="B38" s="18"/>
      <c r="C38" s="14"/>
      <c r="D38" s="77"/>
      <c r="E38" s="96"/>
      <c r="F38" s="96"/>
      <c r="G38" s="105"/>
      <c r="H38" s="15"/>
    </row>
    <row r="39" spans="1:8" ht="15.75" x14ac:dyDescent="0.25">
      <c r="A39" s="19" t="s">
        <v>31</v>
      </c>
      <c r="B39" s="20"/>
      <c r="C39" s="21"/>
      <c r="D39" s="81">
        <f>SUM(D9:D38)</f>
        <v>51</v>
      </c>
      <c r="E39" s="82">
        <f>SUM(E9:E38)</f>
        <v>12051254</v>
      </c>
      <c r="F39" s="82">
        <f>SUM(F9:F38)</f>
        <v>2707272.86</v>
      </c>
      <c r="G39" s="106">
        <f>F39/E39</f>
        <v>0.2246465687305238</v>
      </c>
      <c r="H39" s="15"/>
    </row>
    <row r="40" spans="1:8" ht="15.75" x14ac:dyDescent="0.25">
      <c r="A40" s="120"/>
      <c r="B40" s="121"/>
      <c r="C40" s="21"/>
      <c r="D40" s="122"/>
      <c r="E40" s="123"/>
      <c r="F40" s="123"/>
      <c r="G40" s="124"/>
      <c r="H40" s="15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107"/>
      <c r="H41" s="15"/>
    </row>
    <row r="42" spans="1:8" ht="15.75" x14ac:dyDescent="0.25">
      <c r="A42" s="26"/>
      <c r="B42" s="26"/>
      <c r="C42" s="26"/>
      <c r="D42" s="89"/>
      <c r="E42" s="25" t="s">
        <v>144</v>
      </c>
      <c r="F42" s="25" t="s">
        <v>144</v>
      </c>
      <c r="G42" s="108" t="s">
        <v>5</v>
      </c>
      <c r="H42" s="15"/>
    </row>
    <row r="43" spans="1:8" ht="15.75" x14ac:dyDescent="0.25">
      <c r="A43" s="26"/>
      <c r="B43" s="26"/>
      <c r="C43" s="26"/>
      <c r="D43" s="89" t="s">
        <v>6</v>
      </c>
      <c r="E43" s="90" t="s">
        <v>145</v>
      </c>
      <c r="F43" s="88" t="s">
        <v>8</v>
      </c>
      <c r="G43" s="109" t="s">
        <v>146</v>
      </c>
      <c r="H43" s="15"/>
    </row>
    <row r="44" spans="1:8" ht="15.75" x14ac:dyDescent="0.25">
      <c r="A44" s="27" t="s">
        <v>33</v>
      </c>
      <c r="B44" s="28"/>
      <c r="C44" s="14"/>
      <c r="D44" s="73">
        <v>149</v>
      </c>
      <c r="E44" s="74">
        <v>17699188.960000001</v>
      </c>
      <c r="F44" s="74">
        <v>975202.62</v>
      </c>
      <c r="G44" s="104">
        <f>1-(+F44/E44)</f>
        <v>0.94490128207546975</v>
      </c>
      <c r="H44" s="15"/>
    </row>
    <row r="45" spans="1:8" ht="15.75" x14ac:dyDescent="0.25">
      <c r="A45" s="27" t="s">
        <v>34</v>
      </c>
      <c r="B45" s="28"/>
      <c r="C45" s="14"/>
      <c r="D45" s="73">
        <v>6</v>
      </c>
      <c r="E45" s="74">
        <v>4212764.82</v>
      </c>
      <c r="F45" s="74">
        <v>231283.28</v>
      </c>
      <c r="G45" s="104">
        <f t="shared" ref="G45:G54" si="1">1-(+F45/E45)</f>
        <v>0.9450994086111838</v>
      </c>
      <c r="H45" s="15"/>
    </row>
    <row r="46" spans="1:8" ht="15.75" x14ac:dyDescent="0.25">
      <c r="A46" s="27" t="s">
        <v>35</v>
      </c>
      <c r="B46" s="28"/>
      <c r="C46" s="14"/>
      <c r="D46" s="73">
        <v>158</v>
      </c>
      <c r="E46" s="74">
        <v>15144726.91</v>
      </c>
      <c r="F46" s="74">
        <v>799616.65</v>
      </c>
      <c r="G46" s="104">
        <f t="shared" si="1"/>
        <v>0.94720164617349312</v>
      </c>
      <c r="H46" s="15"/>
    </row>
    <row r="47" spans="1:8" ht="15.75" x14ac:dyDescent="0.25">
      <c r="A47" s="27" t="s">
        <v>36</v>
      </c>
      <c r="B47" s="28"/>
      <c r="C47" s="14"/>
      <c r="D47" s="73">
        <v>2</v>
      </c>
      <c r="E47" s="74">
        <v>521561</v>
      </c>
      <c r="F47" s="74">
        <v>-3485</v>
      </c>
      <c r="G47" s="104">
        <f t="shared" si="1"/>
        <v>1.0066818646332836</v>
      </c>
      <c r="H47" s="15"/>
    </row>
    <row r="48" spans="1:8" ht="15.75" x14ac:dyDescent="0.25">
      <c r="A48" s="27" t="s">
        <v>37</v>
      </c>
      <c r="B48" s="28"/>
      <c r="C48" s="14"/>
      <c r="D48" s="73">
        <v>117</v>
      </c>
      <c r="E48" s="74">
        <v>12821468.5</v>
      </c>
      <c r="F48" s="74">
        <v>884390.56</v>
      </c>
      <c r="G48" s="104">
        <f t="shared" si="1"/>
        <v>0.93102267809650663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104"/>
      <c r="H49" s="2"/>
    </row>
    <row r="50" spans="1:8" ht="15.75" x14ac:dyDescent="0.25">
      <c r="A50" s="27" t="s">
        <v>39</v>
      </c>
      <c r="B50" s="28"/>
      <c r="C50" s="14"/>
      <c r="D50" s="73">
        <v>11</v>
      </c>
      <c r="E50" s="74">
        <v>2157010</v>
      </c>
      <c r="F50" s="74">
        <v>139635</v>
      </c>
      <c r="G50" s="104">
        <f t="shared" si="1"/>
        <v>0.93526455602894742</v>
      </c>
      <c r="H50" s="2"/>
    </row>
    <row r="51" spans="1:8" ht="15.75" x14ac:dyDescent="0.25">
      <c r="A51" s="27" t="s">
        <v>40</v>
      </c>
      <c r="B51" s="28"/>
      <c r="C51" s="14"/>
      <c r="D51" s="73">
        <v>4</v>
      </c>
      <c r="E51" s="74">
        <v>861325</v>
      </c>
      <c r="F51" s="74">
        <v>44438</v>
      </c>
      <c r="G51" s="104">
        <f t="shared" si="1"/>
        <v>0.94840739558238762</v>
      </c>
      <c r="H51" s="2"/>
    </row>
    <row r="52" spans="1:8" ht="15.75" x14ac:dyDescent="0.25">
      <c r="A52" s="54" t="s">
        <v>41</v>
      </c>
      <c r="B52" s="28"/>
      <c r="C52" s="14"/>
      <c r="D52" s="73">
        <v>2</v>
      </c>
      <c r="E52" s="74">
        <v>251950</v>
      </c>
      <c r="F52" s="74">
        <v>27090</v>
      </c>
      <c r="G52" s="104">
        <f t="shared" si="1"/>
        <v>0.89247866640206386</v>
      </c>
      <c r="H52" s="2"/>
    </row>
    <row r="53" spans="1:8" ht="15.75" x14ac:dyDescent="0.25">
      <c r="A53" s="55" t="s">
        <v>60</v>
      </c>
      <c r="B53" s="28"/>
      <c r="C53" s="14"/>
      <c r="D53" s="73"/>
      <c r="E53" s="74"/>
      <c r="F53" s="74"/>
      <c r="G53" s="104"/>
      <c r="H53" s="2"/>
    </row>
    <row r="54" spans="1:8" ht="15.75" x14ac:dyDescent="0.25">
      <c r="A54" s="27" t="s">
        <v>102</v>
      </c>
      <c r="B54" s="28"/>
      <c r="C54" s="14"/>
      <c r="D54" s="73">
        <v>1482</v>
      </c>
      <c r="E54" s="74">
        <v>85520489.870000005</v>
      </c>
      <c r="F54" s="74">
        <v>10065054.83</v>
      </c>
      <c r="G54" s="104">
        <f t="shared" si="1"/>
        <v>0.88230826500994175</v>
      </c>
      <c r="H54" s="2"/>
    </row>
    <row r="55" spans="1:8" ht="15.75" x14ac:dyDescent="0.25">
      <c r="A55" s="71" t="s">
        <v>103</v>
      </c>
      <c r="B55" s="30"/>
      <c r="C55" s="14"/>
      <c r="D55" s="73"/>
      <c r="E55" s="74"/>
      <c r="F55" s="74"/>
      <c r="G55" s="104"/>
      <c r="H55" s="2"/>
    </row>
    <row r="56" spans="1:8" x14ac:dyDescent="0.2">
      <c r="A56" s="16" t="s">
        <v>42</v>
      </c>
      <c r="B56" s="30"/>
      <c r="C56" s="14"/>
      <c r="D56" s="77"/>
      <c r="E56" s="96"/>
      <c r="F56" s="74"/>
      <c r="G56" s="105"/>
      <c r="H56" s="2"/>
    </row>
    <row r="57" spans="1:8" x14ac:dyDescent="0.2">
      <c r="A57" s="16" t="s">
        <v>43</v>
      </c>
      <c r="B57" s="28"/>
      <c r="C57" s="14"/>
      <c r="D57" s="77"/>
      <c r="E57" s="96"/>
      <c r="F57" s="74"/>
      <c r="G57" s="105"/>
      <c r="H57" s="2"/>
    </row>
    <row r="58" spans="1:8" x14ac:dyDescent="0.2">
      <c r="A58" s="16" t="s">
        <v>44</v>
      </c>
      <c r="B58" s="28"/>
      <c r="C58" s="14"/>
      <c r="D58" s="77"/>
      <c r="E58" s="95"/>
      <c r="F58" s="74"/>
      <c r="G58" s="105"/>
      <c r="H58" s="2"/>
    </row>
    <row r="59" spans="1:8" x14ac:dyDescent="0.2">
      <c r="A59" s="16" t="s">
        <v>30</v>
      </c>
      <c r="B59" s="28"/>
      <c r="C59" s="14"/>
      <c r="D59" s="77"/>
      <c r="E59" s="95"/>
      <c r="F59" s="74"/>
      <c r="G59" s="105"/>
      <c r="H59" s="2"/>
    </row>
    <row r="60" spans="1:8" ht="15.75" x14ac:dyDescent="0.25">
      <c r="A60" s="32"/>
      <c r="B60" s="18"/>
      <c r="C60" s="14"/>
      <c r="D60" s="77"/>
      <c r="E60" s="80"/>
      <c r="F60" s="80"/>
      <c r="G60" s="105"/>
      <c r="H60" s="2"/>
    </row>
    <row r="61" spans="1:8" ht="15.75" x14ac:dyDescent="0.25">
      <c r="A61" s="20" t="s">
        <v>45</v>
      </c>
      <c r="B61" s="20"/>
      <c r="C61" s="21"/>
      <c r="D61" s="81">
        <f>SUM(D44:D57)</f>
        <v>1931</v>
      </c>
      <c r="E61" s="82">
        <f>SUM(E44:E60)</f>
        <v>139190485.06</v>
      </c>
      <c r="F61" s="82">
        <f>SUM(F44:F60)</f>
        <v>13163225.939999999</v>
      </c>
      <c r="G61" s="110">
        <f>1-(+F61/E61)</f>
        <v>0.90543013098685732</v>
      </c>
      <c r="H61" s="2"/>
    </row>
    <row r="62" spans="1:8" x14ac:dyDescent="0.2">
      <c r="A62" s="33"/>
      <c r="B62" s="33"/>
      <c r="C62" s="33"/>
      <c r="D62" s="91"/>
      <c r="E62" s="92"/>
      <c r="F62" s="34"/>
      <c r="G62" s="34"/>
      <c r="H62" s="2"/>
    </row>
    <row r="63" spans="1:8" ht="18" x14ac:dyDescent="0.25">
      <c r="A63" s="35" t="s">
        <v>46</v>
      </c>
      <c r="B63" s="36"/>
      <c r="C63" s="36"/>
      <c r="D63" s="36"/>
      <c r="E63" s="36"/>
      <c r="F63" s="37">
        <f>F61+F39</f>
        <v>15870498.799999999</v>
      </c>
      <c r="G63" s="36"/>
      <c r="H63" s="2"/>
    </row>
    <row r="64" spans="1:8" ht="18" x14ac:dyDescent="0.25">
      <c r="A64" s="43"/>
      <c r="B64" s="39"/>
      <c r="C64" s="39"/>
      <c r="D64" s="39"/>
      <c r="E64" s="44"/>
      <c r="F64" s="2"/>
      <c r="G64" s="2"/>
      <c r="H64" s="2"/>
    </row>
    <row r="65" spans="1:8" ht="18" x14ac:dyDescent="0.25">
      <c r="A65" s="43"/>
      <c r="B65" s="39"/>
      <c r="C65" s="39"/>
      <c r="D65" s="39"/>
      <c r="E65" s="45"/>
      <c r="F65" s="2"/>
      <c r="G65" s="2"/>
      <c r="H65" s="2"/>
    </row>
    <row r="66" spans="1:8" ht="18" x14ac:dyDescent="0.25">
      <c r="A66" s="43"/>
      <c r="B66" s="39"/>
      <c r="C66" s="39"/>
      <c r="D66" s="39"/>
      <c r="E66" s="45"/>
      <c r="F66" s="2"/>
      <c r="G66" s="2"/>
      <c r="H66" s="2"/>
    </row>
    <row r="67" spans="1:8" ht="18" x14ac:dyDescent="0.25">
      <c r="A67" s="43"/>
      <c r="B67" s="39"/>
      <c r="C67" s="39"/>
      <c r="D67" s="39"/>
      <c r="E67" s="45"/>
      <c r="F67" s="2"/>
      <c r="G67" s="2"/>
      <c r="H67" s="2"/>
    </row>
    <row r="68" spans="1:8" ht="18" x14ac:dyDescent="0.25">
      <c r="A68" s="43"/>
      <c r="B68" s="39"/>
      <c r="C68" s="39"/>
      <c r="D68" s="39"/>
      <c r="E68" s="47"/>
      <c r="F68" s="2"/>
      <c r="G68" s="2"/>
      <c r="H68" s="2"/>
    </row>
    <row r="69" spans="1:8" ht="18" x14ac:dyDescent="0.25">
      <c r="A69" s="43"/>
      <c r="B69" s="39"/>
      <c r="C69" s="39"/>
      <c r="D69" s="39"/>
      <c r="E69" s="39"/>
      <c r="F69" s="2"/>
      <c r="G69" s="2"/>
      <c r="H69" s="2"/>
    </row>
    <row r="70" spans="1:8" ht="15.75" x14ac:dyDescent="0.25">
      <c r="A70" s="48"/>
      <c r="B70" s="2"/>
      <c r="C70" s="2"/>
      <c r="D70" s="2"/>
      <c r="E70" s="2"/>
      <c r="F70" s="2"/>
      <c r="G70" s="2"/>
      <c r="H70" s="2"/>
    </row>
  </sheetData>
  <phoneticPr fontId="17" type="noConversion"/>
  <printOptions horizontalCentered="1"/>
  <pageMargins left="0.75" right="0.75" top="0.25" bottom="0.25" header="0.5" footer="0.5"/>
  <pageSetup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ARG</vt:lpstr>
      <vt:lpstr>CARUTHERSVILLE</vt:lpstr>
      <vt:lpstr>HOLLYWOOD</vt:lpstr>
      <vt:lpstr>HARKC</vt:lpstr>
      <vt:lpstr>CASINOKC</vt:lpstr>
      <vt:lpstr>AMERKC</vt:lpstr>
      <vt:lpstr>LAGRANGE</vt:lpstr>
      <vt:lpstr>AMERSC</vt:lpstr>
      <vt:lpstr>RIVERCITY</vt:lpstr>
      <vt:lpstr>LUMIERE</vt:lpstr>
      <vt:lpstr>ISLEBV</vt:lpstr>
      <vt:lpstr>STJO</vt:lpstr>
      <vt:lpstr>CAPE</vt:lpstr>
      <vt:lpstr>STATE TOTALS</vt:lpstr>
      <vt:lpstr>'STATE TOTALS'!Print_Area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Goforth</dc:creator>
  <cp:lastModifiedBy>webteam-prod</cp:lastModifiedBy>
  <cp:lastPrinted>2020-10-08T14:26:25Z</cp:lastPrinted>
  <dcterms:created xsi:type="dcterms:W3CDTF">2012-06-07T14:04:25Z</dcterms:created>
  <dcterms:modified xsi:type="dcterms:W3CDTF">2020-10-09T17:34:02Z</dcterms:modified>
</cp:coreProperties>
</file>