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18" i="12"/>
  <c r="G17" i="12"/>
  <c r="F60" i="7"/>
  <c r="F62" i="7"/>
  <c r="E60" i="7"/>
  <c r="G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14" i="7"/>
  <c r="G9" i="7"/>
  <c r="F62" i="10"/>
  <c r="F64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3" i="10"/>
  <c r="G32" i="10"/>
  <c r="G29" i="10"/>
  <c r="G25" i="10"/>
  <c r="G21" i="10"/>
  <c r="G20" i="10"/>
  <c r="G15" i="10"/>
  <c r="G12" i="10"/>
  <c r="G10" i="10"/>
  <c r="F62" i="9"/>
  <c r="F64" i="9"/>
  <c r="E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3" i="11"/>
  <c r="F61" i="11"/>
  <c r="E61" i="11"/>
  <c r="G61" i="11"/>
  <c r="D61" i="11"/>
  <c r="G54" i="11"/>
  <c r="G52" i="11"/>
  <c r="G50" i="11"/>
  <c r="G49" i="11"/>
  <c r="G48" i="11"/>
  <c r="G47" i="11"/>
  <c r="G46" i="11"/>
  <c r="G44" i="11"/>
  <c r="F39" i="11"/>
  <c r="E39" i="11"/>
  <c r="G39" i="11"/>
  <c r="D39" i="11"/>
  <c r="G34" i="11"/>
  <c r="G30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25" i="6"/>
  <c r="G22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3" i="5"/>
  <c r="G18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B7" i="13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G40" i="3"/>
  <c r="E40" i="3"/>
  <c r="D40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B11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0" i="12"/>
  <c r="G62" i="10"/>
  <c r="G62" i="9"/>
  <c r="G61" i="8"/>
  <c r="G62" i="6"/>
  <c r="G62" i="5"/>
  <c r="G62" i="4"/>
  <c r="B6" i="13"/>
  <c r="G62" i="3"/>
  <c r="B12" i="13"/>
  <c r="G60" i="2"/>
  <c r="G60" i="1"/>
  <c r="B13" i="13"/>
  <c r="B8" i="13"/>
  <c r="B9" i="13"/>
  <c r="B14" i="13"/>
  <c r="B16" i="13"/>
</calcChain>
</file>

<file path=xl/sharedStrings.xml><?xml version="1.0" encoding="utf-8"?>
<sst xmlns="http://schemas.openxmlformats.org/spreadsheetml/2006/main" count="934" uniqueCount="153">
  <si>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</si>
  <si>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</si>
  <si>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</si>
  <si>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</si>
  <si>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</si>
  <si>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</si>
  <si>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</si>
  <si>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</si>
  <si>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</si>
  <si>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</si>
  <si>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</si>
  <si>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</si>
  <si>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</si>
  <si>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</si>
  <si>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</si>
  <si>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</si>
  <si>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</si>
  <si>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</si>
  <si>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</si>
  <si>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</si>
  <si>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</si>
  <si>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</si>
  <si>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</si>
  <si>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</si>
  <si>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</si>
  <si>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</si>
  <si>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</si>
  <si>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</si>
  <si>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</si>
  <si>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</si>
  <si>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</si>
  <si>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</si>
  <si>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</si>
  <si>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</si>
  <si>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</si>
  <si>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</si>
  <si>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</si>
  <si>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</si>
  <si>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</si>
  <si>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</si>
  <si>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</si>
  <si>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</si>
  <si>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</si>
  <si>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</si>
  <si>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</si>
  <si>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</si>
  <si>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</si>
  <si>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</si>
  <si>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</si>
  <si>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</si>
  <si>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</si>
  <si>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</si>
  <si>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</si>
  <si>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</si>
  <si>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</si>
  <si>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</si>
  <si>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</si>
  <si>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</si>
  <si>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</si>
  <si>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</si>
  <si>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</si>
  <si>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</si>
  <si>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</si>
  <si>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</si>
  <si>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</si>
  <si>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</si>
  <si>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</si>
  <si>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</si>
  <si>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</si>
  <si>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</si>
  <si>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</si>
  <si>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</si>
  <si>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</si>
  <si>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</si>
  <si>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</si>
  <si>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</si>
  <si>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</si>
  <si>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</si>
  <si>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</si>
  <si>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</si>
  <si>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</si>
  <si>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</si>
  <si>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</si>
  <si>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</si>
  <si>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</si>
  <si>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</si>
  <si>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</si>
  <si>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</si>
  <si>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</si>
  <si>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</si>
  <si>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</si>
  <si>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</si>
  <si>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</si>
  <si>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</si>
  <si>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</si>
  <si>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</si>
  <si>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</si>
  <si>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</si>
  <si>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</si>
  <si>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</si>
  <si>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</si>
  <si>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</si>
  <si>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</si>
  <si>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</si>
  <si>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</si>
  <si>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</si>
  <si>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</si>
  <si>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</si>
  <si>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</si>
  <si>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</si>
  <si>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</si>
  <si>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</si>
  <si>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</si>
  <si>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</si>
  <si>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</si>
  <si>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</si>
  <si>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</si>
  <si>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</si>
  <si>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</si>
  <si>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</si>
  <si>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</si>
  <si>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</si>
  <si>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</si>
  <si>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</si>
  <si>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</si>
  <si>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</si>
  <si>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</si>
  <si>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</si>
  <si>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</si>
  <si>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</si>
  <si>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</si>
  <si>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</si>
  <si>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</si>
  <si>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</si>
  <si>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</si>
  <si>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</si>
  <si>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</si>
  <si>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</si>
  <si>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</si>
  <si>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</si>
  <si>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</si>
  <si>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</si>
  <si>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</si>
  <si>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</si>
  <si>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</si>
  <si>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</si>
  <si>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</si>
  <si>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</si>
  <si>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SLOT</t>
  </si>
  <si>
    <t>HANDLE</t>
  </si>
  <si>
    <t>PAYOUT % (1)</t>
  </si>
  <si>
    <t xml:space="preserve">CASINO HAD NO OPEN TABLES DURING THE MONTH OF JUNE </t>
  </si>
  <si>
    <t>MONTH ENDED:  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</si>
</sst>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2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0" fontId="10" fillId="6" borderId="0" xfId="0" applyFont="1" applyFill="1" applyAlignment="1"/>
    <xf numFmtId="0" fontId="12" fillId="6" borderId="0" xfId="0" applyFont="1" applyFill="1" applyAlignment="1"/>
    <xf numFmtId="164" fontId="13" fillId="0" borderId="13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3" fillId="6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</v>
      </c>
      <c r="B9" s="13"/>
      <c r="C9" s="14"/>
      <c r="D9" s="84"/>
      <c r="E9" s="85"/>
      <c r="F9" s="85"/>
      <c r="G9" s="86"/>
      <c r="H9" s="15"/>
    </row>
    <row r="10" spans="1:8" ht="15.75" x14ac:dyDescent="0.25">
      <c r="A10" s="104" t="s">
        <v>11</v>
      </c>
      <c r="B10" s="13"/>
      <c r="C10" s="14"/>
      <c r="D10" s="84"/>
      <c r="E10" s="85"/>
      <c r="F10" s="85"/>
      <c r="G10" s="86"/>
      <c r="H10" s="15"/>
    </row>
    <row r="11" spans="1:8" ht="15.75" x14ac:dyDescent="0.25">
      <c r="A11" s="104" t="s">
        <v>114</v>
      </c>
      <c r="B11" s="13"/>
      <c r="C11" s="14"/>
      <c r="D11" s="84">
        <v>2</v>
      </c>
      <c r="E11" s="85">
        <v>808810</v>
      </c>
      <c r="F11" s="85">
        <v>192999.5</v>
      </c>
      <c r="G11" s="86">
        <f>F11/E11</f>
        <v>0.23862155512419481</v>
      </c>
      <c r="H11" s="15"/>
    </row>
    <row r="12" spans="1:8" ht="15.75" x14ac:dyDescent="0.25">
      <c r="A12" s="104" t="s">
        <v>12</v>
      </c>
      <c r="B12" s="13"/>
      <c r="C12" s="14"/>
      <c r="D12" s="84"/>
      <c r="E12" s="85"/>
      <c r="F12" s="85"/>
      <c r="G12" s="86"/>
      <c r="H12" s="15"/>
    </row>
    <row r="13" spans="1:8" ht="15.75" x14ac:dyDescent="0.25">
      <c r="A13" s="104" t="s">
        <v>122</v>
      </c>
      <c r="B13" s="13"/>
      <c r="C13" s="14"/>
      <c r="D13" s="84">
        <v>1</v>
      </c>
      <c r="E13" s="85">
        <v>106686</v>
      </c>
      <c r="F13" s="85">
        <v>26948</v>
      </c>
      <c r="G13" s="86">
        <f>F13/E13</f>
        <v>0.25259171775115763</v>
      </c>
      <c r="H13" s="15"/>
    </row>
    <row r="14" spans="1:8" ht="15.75" x14ac:dyDescent="0.25">
      <c r="A14" s="104" t="s">
        <v>54</v>
      </c>
      <c r="B14" s="13"/>
      <c r="C14" s="14"/>
      <c r="D14" s="84"/>
      <c r="E14" s="85"/>
      <c r="F14" s="85"/>
      <c r="G14" s="86"/>
      <c r="H14" s="15"/>
    </row>
    <row r="15" spans="1:8" ht="15.75" x14ac:dyDescent="0.25">
      <c r="A15" s="104" t="s">
        <v>126</v>
      </c>
      <c r="B15" s="13"/>
      <c r="C15" s="14"/>
      <c r="D15" s="84">
        <v>2</v>
      </c>
      <c r="E15" s="85">
        <v>288199</v>
      </c>
      <c r="F15" s="85">
        <v>84293.5</v>
      </c>
      <c r="G15" s="86">
        <f>F15/E15</f>
        <v>0.29248366580036711</v>
      </c>
      <c r="H15" s="15"/>
    </row>
    <row r="16" spans="1:8" ht="15.75" x14ac:dyDescent="0.25">
      <c r="A16" s="104" t="s">
        <v>133</v>
      </c>
      <c r="B16" s="13"/>
      <c r="C16" s="14"/>
      <c r="D16" s="84">
        <v>2</v>
      </c>
      <c r="E16" s="85">
        <v>2558864</v>
      </c>
      <c r="F16" s="85">
        <v>232947.5</v>
      </c>
      <c r="G16" s="86">
        <f>F16/E16</f>
        <v>9.1035514196924891E-2</v>
      </c>
      <c r="H16" s="15"/>
    </row>
    <row r="17" spans="1:8" ht="15.75" x14ac:dyDescent="0.25">
      <c r="A17" s="104" t="s">
        <v>13</v>
      </c>
      <c r="B17" s="13"/>
      <c r="C17" s="14"/>
      <c r="D17" s="84"/>
      <c r="E17" s="85"/>
      <c r="F17" s="85"/>
      <c r="G17" s="86"/>
      <c r="H17" s="15"/>
    </row>
    <row r="18" spans="1:8" ht="15.75" x14ac:dyDescent="0.25">
      <c r="A18" s="104" t="s">
        <v>14</v>
      </c>
      <c r="B18" s="13"/>
      <c r="C18" s="14"/>
      <c r="D18" s="84">
        <v>1</v>
      </c>
      <c r="E18" s="85">
        <v>433876</v>
      </c>
      <c r="F18" s="85">
        <v>97537.5</v>
      </c>
      <c r="G18" s="86">
        <f>F18/E18</f>
        <v>0.2248050134139708</v>
      </c>
      <c r="H18" s="15"/>
    </row>
    <row r="19" spans="1:8" ht="15.75" x14ac:dyDescent="0.25">
      <c r="A19" s="104" t="s">
        <v>15</v>
      </c>
      <c r="B19" s="13"/>
      <c r="C19" s="14"/>
      <c r="D19" s="84"/>
      <c r="E19" s="85"/>
      <c r="F19" s="85"/>
      <c r="G19" s="86"/>
      <c r="H19" s="15"/>
    </row>
    <row r="20" spans="1:8" ht="15.75" x14ac:dyDescent="0.25">
      <c r="A20" s="104" t="s">
        <v>16</v>
      </c>
      <c r="B20" s="13"/>
      <c r="C20" s="14"/>
      <c r="D20" s="84">
        <v>1</v>
      </c>
      <c r="E20" s="85">
        <v>46955</v>
      </c>
      <c r="F20" s="85">
        <v>4733</v>
      </c>
      <c r="G20" s="86">
        <f>F20/E20</f>
        <v>0.10079863699286551</v>
      </c>
      <c r="H20" s="15"/>
    </row>
    <row r="21" spans="1:8" ht="15.75" x14ac:dyDescent="0.25">
      <c r="A21" s="104" t="s">
        <v>134</v>
      </c>
      <c r="B21" s="13"/>
      <c r="C21" s="14"/>
      <c r="D21" s="84"/>
      <c r="E21" s="85"/>
      <c r="F21" s="85"/>
      <c r="G21" s="86"/>
      <c r="H21" s="15"/>
    </row>
    <row r="22" spans="1:8" ht="15.75" x14ac:dyDescent="0.25">
      <c r="A22" s="104" t="s">
        <v>57</v>
      </c>
      <c r="B22" s="13"/>
      <c r="C22" s="14"/>
      <c r="D22" s="84">
        <v>1</v>
      </c>
      <c r="E22" s="85">
        <v>278036</v>
      </c>
      <c r="F22" s="85">
        <v>51702.5</v>
      </c>
      <c r="G22" s="86">
        <f>F22/E22</f>
        <v>0.1859561351767397</v>
      </c>
      <c r="H22" s="15"/>
    </row>
    <row r="23" spans="1:8" ht="15.75" x14ac:dyDescent="0.25">
      <c r="A23" s="104" t="s">
        <v>18</v>
      </c>
      <c r="B23" s="13"/>
      <c r="C23" s="14"/>
      <c r="D23" s="84">
        <v>5</v>
      </c>
      <c r="E23" s="85">
        <v>2506201</v>
      </c>
      <c r="F23" s="85">
        <v>693998</v>
      </c>
      <c r="G23" s="86">
        <f>F23/E23</f>
        <v>0.27691234661545505</v>
      </c>
      <c r="H23" s="15"/>
    </row>
    <row r="24" spans="1:8" ht="15.75" x14ac:dyDescent="0.25">
      <c r="A24" s="104" t="s">
        <v>19</v>
      </c>
      <c r="B24" s="13"/>
      <c r="C24" s="14"/>
      <c r="D24" s="84">
        <v>1</v>
      </c>
      <c r="E24" s="85">
        <v>15109</v>
      </c>
      <c r="F24" s="85">
        <v>7760</v>
      </c>
      <c r="G24" s="86">
        <f>F24/E24</f>
        <v>0.5136011648686214</v>
      </c>
      <c r="H24" s="15"/>
    </row>
    <row r="25" spans="1:8" ht="15.75" x14ac:dyDescent="0.25">
      <c r="A25" s="105" t="s">
        <v>20</v>
      </c>
      <c r="B25" s="13"/>
      <c r="C25" s="14"/>
      <c r="D25" s="84">
        <v>3</v>
      </c>
      <c r="E25" s="85">
        <v>444679</v>
      </c>
      <c r="F25" s="85">
        <v>132461</v>
      </c>
      <c r="G25" s="86">
        <f>F25/E25</f>
        <v>0.29788004380688093</v>
      </c>
      <c r="H25" s="15"/>
    </row>
    <row r="26" spans="1:8" ht="15.75" x14ac:dyDescent="0.25">
      <c r="A26" s="105" t="s">
        <v>21</v>
      </c>
      <c r="B26" s="13"/>
      <c r="C26" s="14"/>
      <c r="D26" s="84"/>
      <c r="E26" s="85"/>
      <c r="F26" s="85"/>
      <c r="G26" s="86"/>
      <c r="H26" s="15"/>
    </row>
    <row r="27" spans="1:8" ht="15.75" x14ac:dyDescent="0.25">
      <c r="A27" s="81" t="s">
        <v>22</v>
      </c>
      <c r="B27" s="13"/>
      <c r="C27" s="14"/>
      <c r="D27" s="84"/>
      <c r="E27" s="85"/>
      <c r="F27" s="85"/>
      <c r="G27" s="86"/>
      <c r="H27" s="15"/>
    </row>
    <row r="28" spans="1:8" ht="15.75" x14ac:dyDescent="0.25">
      <c r="A28" s="81" t="s">
        <v>23</v>
      </c>
      <c r="B28" s="13"/>
      <c r="C28" s="14"/>
      <c r="D28" s="84"/>
      <c r="E28" s="85"/>
      <c r="F28" s="85"/>
      <c r="G28" s="86"/>
      <c r="H28" s="15"/>
    </row>
    <row r="29" spans="1:8" ht="15.75" x14ac:dyDescent="0.25">
      <c r="A29" s="81" t="s">
        <v>24</v>
      </c>
      <c r="B29" s="13"/>
      <c r="C29" s="14"/>
      <c r="D29" s="84">
        <v>1</v>
      </c>
      <c r="E29" s="87">
        <v>11903</v>
      </c>
      <c r="F29" s="87">
        <v>1236</v>
      </c>
      <c r="G29" s="86">
        <f>F29/E29</f>
        <v>0.10383936822649752</v>
      </c>
      <c r="H29" s="15"/>
    </row>
    <row r="30" spans="1:8" ht="15.75" x14ac:dyDescent="0.25">
      <c r="A30" s="81" t="s">
        <v>25</v>
      </c>
      <c r="B30" s="13"/>
      <c r="C30" s="14"/>
      <c r="D30" s="84">
        <v>1</v>
      </c>
      <c r="E30" s="87">
        <v>41580</v>
      </c>
      <c r="F30" s="85">
        <v>9426</v>
      </c>
      <c r="G30" s="86">
        <f>F30/E30</f>
        <v>0.2266955266955267</v>
      </c>
      <c r="H30" s="15"/>
    </row>
    <row r="31" spans="1:8" ht="15.75" x14ac:dyDescent="0.25">
      <c r="A31" s="81" t="s">
        <v>26</v>
      </c>
      <c r="B31" s="13"/>
      <c r="C31" s="14"/>
      <c r="D31" s="84">
        <v>9</v>
      </c>
      <c r="E31" s="87">
        <v>2396325.41</v>
      </c>
      <c r="F31" s="87">
        <v>404709.41</v>
      </c>
      <c r="G31" s="86">
        <f>F31/E31</f>
        <v>0.16888750096757515</v>
      </c>
      <c r="H31" s="15"/>
    </row>
    <row r="32" spans="1:8" ht="15.75" x14ac:dyDescent="0.25">
      <c r="A32" s="81" t="s">
        <v>128</v>
      </c>
      <c r="B32" s="13"/>
      <c r="C32" s="14"/>
      <c r="D32" s="84"/>
      <c r="E32" s="87"/>
      <c r="F32" s="87"/>
      <c r="G32" s="86"/>
      <c r="H32" s="15"/>
    </row>
    <row r="33" spans="1:8" ht="15.75" x14ac:dyDescent="0.25">
      <c r="A33" s="81" t="s">
        <v>105</v>
      </c>
      <c r="B33" s="13"/>
      <c r="C33" s="14"/>
      <c r="D33" s="84">
        <v>1</v>
      </c>
      <c r="E33" s="87">
        <v>53245</v>
      </c>
      <c r="F33" s="87">
        <v>18600</v>
      </c>
      <c r="G33" s="86">
        <f>F33/E33</f>
        <v>0.3493285754530942</v>
      </c>
      <c r="H33" s="15"/>
    </row>
    <row r="34" spans="1:8" ht="15.75" x14ac:dyDescent="0.25">
      <c r="A34" s="81" t="s">
        <v>27</v>
      </c>
      <c r="B34" s="13"/>
      <c r="C34" s="14"/>
      <c r="D34" s="84"/>
      <c r="E34" s="87"/>
      <c r="F34" s="87"/>
      <c r="G34" s="86"/>
      <c r="H34" s="15"/>
    </row>
    <row r="35" spans="1:8" x14ac:dyDescent="0.2">
      <c r="A35" s="16" t="s">
        <v>28</v>
      </c>
      <c r="B35" s="13"/>
      <c r="C35" s="14"/>
      <c r="D35" s="88"/>
      <c r="E35" s="89"/>
      <c r="F35" s="85"/>
      <c r="G35" s="90"/>
      <c r="H35" s="15"/>
    </row>
    <row r="36" spans="1:8" x14ac:dyDescent="0.2">
      <c r="A36" s="16" t="s">
        <v>29</v>
      </c>
      <c r="B36" s="13"/>
      <c r="C36" s="14"/>
      <c r="D36" s="88"/>
      <c r="E36" s="89"/>
      <c r="F36" s="87"/>
      <c r="G36" s="90"/>
      <c r="H36" s="15"/>
    </row>
    <row r="37" spans="1:8" x14ac:dyDescent="0.2">
      <c r="A37" s="16" t="s">
        <v>30</v>
      </c>
      <c r="B37" s="13"/>
      <c r="C37" s="14"/>
      <c r="D37" s="88"/>
      <c r="E37" s="89"/>
      <c r="F37" s="87"/>
      <c r="G37" s="90"/>
      <c r="H37" s="15"/>
    </row>
    <row r="38" spans="1:8" x14ac:dyDescent="0.2">
      <c r="A38" s="17"/>
      <c r="B38" s="18"/>
      <c r="C38" s="14"/>
      <c r="D38" s="88"/>
      <c r="E38" s="91"/>
      <c r="F38" s="91"/>
      <c r="G38" s="90"/>
      <c r="H38" s="15"/>
    </row>
    <row r="39" spans="1:8" ht="15.75" x14ac:dyDescent="0.25">
      <c r="A39" s="19" t="s">
        <v>31</v>
      </c>
      <c r="B39" s="20"/>
      <c r="C39" s="21"/>
      <c r="D39" s="92">
        <f>SUM(D9:D38)</f>
        <v>31</v>
      </c>
      <c r="E39" s="93">
        <f>SUM(E9:E38)</f>
        <v>9990468.4100000001</v>
      </c>
      <c r="F39" s="93">
        <f>SUM(F9:F38)</f>
        <v>1959351.91</v>
      </c>
      <c r="G39" s="94">
        <f>F39/E39</f>
        <v>0.19612212657003936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99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25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99" t="s">
        <v>150</v>
      </c>
      <c r="H43" s="2"/>
    </row>
    <row r="44" spans="1:8" ht="15.75" x14ac:dyDescent="0.25">
      <c r="A44" s="27" t="s">
        <v>33</v>
      </c>
      <c r="B44" s="28"/>
      <c r="C44" s="14"/>
      <c r="D44" s="84">
        <v>107</v>
      </c>
      <c r="E44" s="85">
        <v>10764061.15</v>
      </c>
      <c r="F44" s="85">
        <v>643402.22</v>
      </c>
      <c r="G44" s="86">
        <f t="shared" ref="G44:G50" si="0">1-(+F44/E44)</f>
        <v>0.94022681485788473</v>
      </c>
      <c r="H44" s="15"/>
    </row>
    <row r="45" spans="1:8" ht="15.75" x14ac:dyDescent="0.25">
      <c r="A45" s="27" t="s">
        <v>34</v>
      </c>
      <c r="B45" s="28"/>
      <c r="C45" s="14"/>
      <c r="D45" s="84">
        <v>3</v>
      </c>
      <c r="E45" s="85">
        <v>2462305.85</v>
      </c>
      <c r="F45" s="85">
        <v>303071.26</v>
      </c>
      <c r="G45" s="86">
        <f t="shared" si="0"/>
        <v>0.87691567235646217</v>
      </c>
      <c r="H45" s="15"/>
    </row>
    <row r="46" spans="1:8" ht="15.75" x14ac:dyDescent="0.25">
      <c r="A46" s="27" t="s">
        <v>35</v>
      </c>
      <c r="B46" s="28"/>
      <c r="C46" s="14"/>
      <c r="D46" s="84">
        <v>121</v>
      </c>
      <c r="E46" s="85">
        <v>6479251.25</v>
      </c>
      <c r="F46" s="85">
        <v>475408.47</v>
      </c>
      <c r="G46" s="86">
        <f t="shared" si="0"/>
        <v>0.9266260171651779</v>
      </c>
      <c r="H46" s="15"/>
    </row>
    <row r="47" spans="1:8" ht="15.75" x14ac:dyDescent="0.25">
      <c r="A47" s="27" t="s">
        <v>36</v>
      </c>
      <c r="B47" s="28"/>
      <c r="C47" s="14"/>
      <c r="D47" s="84">
        <v>6</v>
      </c>
      <c r="E47" s="85">
        <v>4403424</v>
      </c>
      <c r="F47" s="85">
        <v>230892.32</v>
      </c>
      <c r="G47" s="86">
        <f t="shared" si="0"/>
        <v>0.94756527647576072</v>
      </c>
      <c r="H47" s="15"/>
    </row>
    <row r="48" spans="1:8" ht="15.75" x14ac:dyDescent="0.25">
      <c r="A48" s="27" t="s">
        <v>37</v>
      </c>
      <c r="B48" s="28"/>
      <c r="C48" s="14"/>
      <c r="D48" s="84">
        <v>153</v>
      </c>
      <c r="E48" s="85">
        <v>10520219.130000001</v>
      </c>
      <c r="F48" s="85">
        <v>793881.26</v>
      </c>
      <c r="G48" s="86">
        <f t="shared" si="0"/>
        <v>0.92453757377200185</v>
      </c>
      <c r="H48" s="15"/>
    </row>
    <row r="49" spans="1:8" ht="15.75" x14ac:dyDescent="0.25">
      <c r="A49" s="27" t="s">
        <v>38</v>
      </c>
      <c r="B49" s="28"/>
      <c r="C49" s="14"/>
      <c r="D49" s="84">
        <v>11</v>
      </c>
      <c r="E49" s="85">
        <v>2118565</v>
      </c>
      <c r="F49" s="85">
        <v>90925</v>
      </c>
      <c r="G49" s="86">
        <f t="shared" si="0"/>
        <v>0.95708179829271223</v>
      </c>
      <c r="H49" s="15"/>
    </row>
    <row r="50" spans="1:8" ht="15.75" x14ac:dyDescent="0.25">
      <c r="A50" s="27" t="s">
        <v>39</v>
      </c>
      <c r="B50" s="28"/>
      <c r="C50" s="14"/>
      <c r="D50" s="84">
        <v>16</v>
      </c>
      <c r="E50" s="85">
        <v>1330106.1299999999</v>
      </c>
      <c r="F50" s="85">
        <v>162841.13</v>
      </c>
      <c r="G50" s="86">
        <f t="shared" si="0"/>
        <v>0.87757282947038218</v>
      </c>
      <c r="H50" s="15"/>
    </row>
    <row r="51" spans="1:8" ht="15.75" x14ac:dyDescent="0.25">
      <c r="A51" s="27" t="s">
        <v>40</v>
      </c>
      <c r="B51" s="28"/>
      <c r="C51" s="14"/>
      <c r="D51" s="84"/>
      <c r="E51" s="85"/>
      <c r="F51" s="85"/>
      <c r="G51" s="86"/>
      <c r="H51" s="15"/>
    </row>
    <row r="52" spans="1:8" ht="15.75" x14ac:dyDescent="0.25">
      <c r="A52" s="27" t="s">
        <v>41</v>
      </c>
      <c r="B52" s="28"/>
      <c r="C52" s="14"/>
      <c r="D52" s="84">
        <v>1</v>
      </c>
      <c r="E52" s="85">
        <v>77900</v>
      </c>
      <c r="F52" s="85">
        <v>-25</v>
      </c>
      <c r="G52" s="86">
        <f>1-(+F52/E52)</f>
        <v>1.0003209242618742</v>
      </c>
      <c r="H52" s="15"/>
    </row>
    <row r="53" spans="1:8" ht="15.75" x14ac:dyDescent="0.25">
      <c r="A53" s="29" t="s">
        <v>62</v>
      </c>
      <c r="B53" s="30"/>
      <c r="C53" s="14"/>
      <c r="D53" s="84">
        <v>823</v>
      </c>
      <c r="E53" s="85">
        <v>79692492.319999993</v>
      </c>
      <c r="F53" s="85">
        <v>8955466.3200000003</v>
      </c>
      <c r="G53" s="86">
        <f>1-(+F53/E53)</f>
        <v>0.88762471772071183</v>
      </c>
      <c r="H53" s="15"/>
    </row>
    <row r="54" spans="1:8" ht="15.75" x14ac:dyDescent="0.25">
      <c r="A54" s="29" t="s">
        <v>63</v>
      </c>
      <c r="B54" s="30"/>
      <c r="C54" s="14"/>
      <c r="D54" s="84"/>
      <c r="E54" s="85"/>
      <c r="F54" s="85"/>
      <c r="G54" s="86"/>
      <c r="H54" s="15"/>
    </row>
    <row r="55" spans="1:8" x14ac:dyDescent="0.2">
      <c r="A55" s="31" t="s">
        <v>42</v>
      </c>
      <c r="B55" s="30"/>
      <c r="C55" s="14"/>
      <c r="D55" s="88"/>
      <c r="E55" s="91"/>
      <c r="F55" s="85"/>
      <c r="G55" s="90"/>
      <c r="H55" s="15"/>
    </row>
    <row r="56" spans="1:8" x14ac:dyDescent="0.2">
      <c r="A56" s="16" t="s">
        <v>43</v>
      </c>
      <c r="B56" s="28"/>
      <c r="C56" s="14"/>
      <c r="D56" s="88"/>
      <c r="E56" s="91"/>
      <c r="F56" s="85"/>
      <c r="G56" s="90"/>
      <c r="H56" s="15"/>
    </row>
    <row r="57" spans="1:8" x14ac:dyDescent="0.2">
      <c r="A57" s="16" t="s">
        <v>44</v>
      </c>
      <c r="B57" s="28"/>
      <c r="C57" s="14"/>
      <c r="D57" s="88"/>
      <c r="E57" s="89"/>
      <c r="F57" s="87"/>
      <c r="G57" s="90"/>
      <c r="H57" s="15"/>
    </row>
    <row r="58" spans="1:8" x14ac:dyDescent="0.2">
      <c r="A58" s="16" t="s">
        <v>30</v>
      </c>
      <c r="B58" s="28"/>
      <c r="C58" s="14"/>
      <c r="D58" s="88"/>
      <c r="E58" s="89"/>
      <c r="F58" s="87"/>
      <c r="G58" s="90"/>
      <c r="H58" s="15"/>
    </row>
    <row r="59" spans="1:8" ht="15.75" x14ac:dyDescent="0.25">
      <c r="A59" s="32"/>
      <c r="B59" s="18"/>
      <c r="C59" s="14"/>
      <c r="D59" s="88"/>
      <c r="E59" s="91"/>
      <c r="F59" s="91"/>
      <c r="G59" s="90"/>
      <c r="H59" s="15"/>
    </row>
    <row r="60" spans="1:8" ht="15.75" x14ac:dyDescent="0.25">
      <c r="A60" s="20" t="s">
        <v>45</v>
      </c>
      <c r="B60" s="20"/>
      <c r="C60" s="21"/>
      <c r="D60" s="92">
        <f>SUM(D44:D56)</f>
        <v>1241</v>
      </c>
      <c r="E60" s="93">
        <f>SUM(E44:E59)</f>
        <v>117848324.83</v>
      </c>
      <c r="F60" s="93">
        <f>SUM(F44:F59)</f>
        <v>11655862.98</v>
      </c>
      <c r="G60" s="94">
        <f>1-(+F60/E60)</f>
        <v>0.90109436857236658</v>
      </c>
      <c r="H60" s="15"/>
    </row>
    <row r="61" spans="1:8" x14ac:dyDescent="0.2">
      <c r="A61" s="33"/>
      <c r="B61" s="33"/>
      <c r="C61" s="33"/>
      <c r="D61" s="102"/>
      <c r="E61" s="103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13615214.890000001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29"/>
      <c r="B70" s="130"/>
      <c r="C70" s="130"/>
      <c r="D70" s="130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</v>
      </c>
      <c r="B9" s="13"/>
      <c r="C9" s="14"/>
      <c r="D9" s="84"/>
      <c r="E9" s="85"/>
      <c r="F9" s="85"/>
      <c r="G9" s="115"/>
      <c r="H9" s="15"/>
    </row>
    <row r="10" spans="1:8" ht="15.75" x14ac:dyDescent="0.25">
      <c r="A10" s="104" t="s">
        <v>11</v>
      </c>
      <c r="B10" s="13"/>
      <c r="C10" s="14"/>
      <c r="D10" s="84">
        <v>1</v>
      </c>
      <c r="E10" s="85">
        <v>43820</v>
      </c>
      <c r="F10" s="85">
        <v>12122.5</v>
      </c>
      <c r="G10" s="115">
        <f>F10/E10</f>
        <v>0.27664308534915566</v>
      </c>
      <c r="H10" s="15"/>
    </row>
    <row r="11" spans="1:8" ht="15.75" x14ac:dyDescent="0.25">
      <c r="A11" s="104" t="s">
        <v>131</v>
      </c>
      <c r="B11" s="13"/>
      <c r="C11" s="14"/>
      <c r="D11" s="84"/>
      <c r="E11" s="85"/>
      <c r="F11" s="85"/>
      <c r="G11" s="115"/>
      <c r="H11" s="15"/>
    </row>
    <row r="12" spans="1:8" ht="15.75" x14ac:dyDescent="0.25">
      <c r="A12" s="104" t="s">
        <v>25</v>
      </c>
      <c r="B12" s="13"/>
      <c r="C12" s="14"/>
      <c r="D12" s="84">
        <v>1</v>
      </c>
      <c r="E12" s="85">
        <v>35223</v>
      </c>
      <c r="F12" s="85">
        <v>16671</v>
      </c>
      <c r="G12" s="115">
        <f>F12/E12</f>
        <v>0.47329869687420151</v>
      </c>
      <c r="H12" s="15"/>
    </row>
    <row r="13" spans="1:8" ht="15.75" x14ac:dyDescent="0.25">
      <c r="A13" s="104" t="s">
        <v>77</v>
      </c>
      <c r="B13" s="13"/>
      <c r="C13" s="14"/>
      <c r="D13" s="84"/>
      <c r="E13" s="85"/>
      <c r="F13" s="85"/>
      <c r="G13" s="115"/>
      <c r="H13" s="15"/>
    </row>
    <row r="14" spans="1:8" ht="15.75" x14ac:dyDescent="0.25">
      <c r="A14" s="104" t="s">
        <v>114</v>
      </c>
      <c r="B14" s="13"/>
      <c r="C14" s="14"/>
      <c r="D14" s="84"/>
      <c r="E14" s="85"/>
      <c r="F14" s="85"/>
      <c r="G14" s="115"/>
      <c r="H14" s="15"/>
    </row>
    <row r="15" spans="1:8" ht="15.75" x14ac:dyDescent="0.25">
      <c r="A15" s="104" t="s">
        <v>116</v>
      </c>
      <c r="B15" s="13"/>
      <c r="C15" s="14"/>
      <c r="D15" s="84">
        <v>7</v>
      </c>
      <c r="E15" s="85">
        <v>1971931</v>
      </c>
      <c r="F15" s="85">
        <v>396002.5</v>
      </c>
      <c r="G15" s="115">
        <f>F15/E15</f>
        <v>0.2008196534260073</v>
      </c>
      <c r="H15" s="15"/>
    </row>
    <row r="16" spans="1:8" ht="15.75" x14ac:dyDescent="0.25">
      <c r="A16" s="104" t="s">
        <v>111</v>
      </c>
      <c r="B16" s="13"/>
      <c r="C16" s="14"/>
      <c r="D16" s="84"/>
      <c r="E16" s="85"/>
      <c r="F16" s="85"/>
      <c r="G16" s="115"/>
      <c r="H16" s="15"/>
    </row>
    <row r="17" spans="1:8" ht="15.75" x14ac:dyDescent="0.25">
      <c r="A17" s="104" t="s">
        <v>83</v>
      </c>
      <c r="B17" s="13"/>
      <c r="C17" s="14"/>
      <c r="D17" s="84"/>
      <c r="E17" s="85"/>
      <c r="F17" s="85"/>
      <c r="G17" s="115"/>
      <c r="H17" s="15"/>
    </row>
    <row r="18" spans="1:8" ht="15.75" x14ac:dyDescent="0.25">
      <c r="A18" s="81" t="s">
        <v>122</v>
      </c>
      <c r="B18" s="13"/>
      <c r="C18" s="14"/>
      <c r="D18" s="84"/>
      <c r="E18" s="85"/>
      <c r="F18" s="85"/>
      <c r="G18" s="115"/>
      <c r="H18" s="15"/>
    </row>
    <row r="19" spans="1:8" ht="15.75" x14ac:dyDescent="0.25">
      <c r="A19" s="104" t="s">
        <v>15</v>
      </c>
      <c r="B19" s="13"/>
      <c r="C19" s="14"/>
      <c r="D19" s="84"/>
      <c r="E19" s="85"/>
      <c r="F19" s="85"/>
      <c r="G19" s="115"/>
      <c r="H19" s="15"/>
    </row>
    <row r="20" spans="1:8" ht="15.75" x14ac:dyDescent="0.25">
      <c r="A20" s="104" t="s">
        <v>60</v>
      </c>
      <c r="B20" s="13"/>
      <c r="C20" s="14"/>
      <c r="D20" s="84">
        <v>1</v>
      </c>
      <c r="E20" s="85">
        <v>13028</v>
      </c>
      <c r="F20" s="85">
        <v>5304.5</v>
      </c>
      <c r="G20" s="115">
        <f>F20/E20</f>
        <v>0.40716149831132942</v>
      </c>
      <c r="H20" s="15"/>
    </row>
    <row r="21" spans="1:8" ht="15.75" x14ac:dyDescent="0.25">
      <c r="A21" s="104" t="s">
        <v>105</v>
      </c>
      <c r="B21" s="13"/>
      <c r="C21" s="14"/>
      <c r="D21" s="84">
        <v>1</v>
      </c>
      <c r="E21" s="85">
        <v>48452</v>
      </c>
      <c r="F21" s="85">
        <v>20303</v>
      </c>
      <c r="G21" s="115">
        <f>F21/E21</f>
        <v>0.41903327004045243</v>
      </c>
      <c r="H21" s="15"/>
    </row>
    <row r="22" spans="1:8" ht="15.75" x14ac:dyDescent="0.25">
      <c r="A22" s="104" t="s">
        <v>134</v>
      </c>
      <c r="B22" s="13"/>
      <c r="C22" s="14"/>
      <c r="D22" s="84"/>
      <c r="E22" s="85"/>
      <c r="F22" s="85"/>
      <c r="G22" s="115"/>
      <c r="H22" s="15"/>
    </row>
    <row r="23" spans="1:8" ht="15.75" x14ac:dyDescent="0.25">
      <c r="A23" s="104" t="s">
        <v>124</v>
      </c>
      <c r="B23" s="13"/>
      <c r="C23" s="14"/>
      <c r="D23" s="84"/>
      <c r="E23" s="85"/>
      <c r="F23" s="85"/>
      <c r="G23" s="115"/>
      <c r="H23" s="15"/>
    </row>
    <row r="24" spans="1:8" ht="15.75" x14ac:dyDescent="0.25">
      <c r="A24" s="104" t="s">
        <v>18</v>
      </c>
      <c r="B24" s="13"/>
      <c r="C24" s="14"/>
      <c r="D24" s="84"/>
      <c r="E24" s="85"/>
      <c r="F24" s="85"/>
      <c r="G24" s="115"/>
      <c r="H24" s="15"/>
    </row>
    <row r="25" spans="1:8" ht="15.75" x14ac:dyDescent="0.25">
      <c r="A25" s="105" t="s">
        <v>20</v>
      </c>
      <c r="B25" s="13"/>
      <c r="C25" s="14"/>
      <c r="D25" s="84">
        <v>3</v>
      </c>
      <c r="E25" s="85">
        <v>746480</v>
      </c>
      <c r="F25" s="85">
        <v>150705</v>
      </c>
      <c r="G25" s="115">
        <f>F25/E25</f>
        <v>0.20188752545279176</v>
      </c>
      <c r="H25" s="15"/>
    </row>
    <row r="26" spans="1:8" ht="15.75" x14ac:dyDescent="0.25">
      <c r="A26" s="105" t="s">
        <v>21</v>
      </c>
      <c r="B26" s="13"/>
      <c r="C26" s="14"/>
      <c r="D26" s="84"/>
      <c r="E26" s="85"/>
      <c r="F26" s="85"/>
      <c r="G26" s="115"/>
      <c r="H26" s="15"/>
    </row>
    <row r="27" spans="1:8" ht="15.75" x14ac:dyDescent="0.25">
      <c r="A27" s="81" t="s">
        <v>22</v>
      </c>
      <c r="B27" s="13"/>
      <c r="C27" s="14"/>
      <c r="D27" s="84"/>
      <c r="E27" s="85"/>
      <c r="F27" s="85"/>
      <c r="G27" s="115"/>
      <c r="H27" s="15"/>
    </row>
    <row r="28" spans="1:8" ht="15.75" x14ac:dyDescent="0.25">
      <c r="A28" s="81" t="s">
        <v>23</v>
      </c>
      <c r="B28" s="13"/>
      <c r="C28" s="14"/>
      <c r="D28" s="84"/>
      <c r="E28" s="85"/>
      <c r="F28" s="85"/>
      <c r="G28" s="115"/>
      <c r="H28" s="15"/>
    </row>
    <row r="29" spans="1:8" ht="15.75" x14ac:dyDescent="0.25">
      <c r="A29" s="81" t="s">
        <v>24</v>
      </c>
      <c r="B29" s="13"/>
      <c r="C29" s="14"/>
      <c r="D29" s="84">
        <v>1</v>
      </c>
      <c r="E29" s="85">
        <v>121214</v>
      </c>
      <c r="F29" s="85">
        <v>21678</v>
      </c>
      <c r="G29" s="115">
        <f>F29/E29</f>
        <v>0.17884072796871647</v>
      </c>
      <c r="H29" s="15"/>
    </row>
    <row r="30" spans="1:8" ht="15.75" x14ac:dyDescent="0.25">
      <c r="A30" s="81" t="s">
        <v>70</v>
      </c>
      <c r="B30" s="13"/>
      <c r="C30" s="14"/>
      <c r="D30" s="84"/>
      <c r="E30" s="85"/>
      <c r="F30" s="85"/>
      <c r="G30" s="115"/>
      <c r="H30" s="15"/>
    </row>
    <row r="31" spans="1:8" ht="15.75" x14ac:dyDescent="0.25">
      <c r="A31" s="81" t="s">
        <v>84</v>
      </c>
      <c r="B31" s="13"/>
      <c r="C31" s="14"/>
      <c r="D31" s="84"/>
      <c r="E31" s="85"/>
      <c r="F31" s="85"/>
      <c r="G31" s="115"/>
      <c r="H31" s="15"/>
    </row>
    <row r="32" spans="1:8" ht="15.75" x14ac:dyDescent="0.25">
      <c r="A32" s="81" t="s">
        <v>118</v>
      </c>
      <c r="B32" s="13"/>
      <c r="C32" s="14"/>
      <c r="D32" s="84">
        <v>1</v>
      </c>
      <c r="E32" s="85">
        <v>5435</v>
      </c>
      <c r="F32" s="85">
        <v>1784</v>
      </c>
      <c r="G32" s="115">
        <f>F32/E32</f>
        <v>0.32824287028518861</v>
      </c>
      <c r="H32" s="15"/>
    </row>
    <row r="33" spans="1:8" ht="15.75" x14ac:dyDescent="0.25">
      <c r="A33" s="81" t="s">
        <v>27</v>
      </c>
      <c r="B33" s="13"/>
      <c r="C33" s="14"/>
      <c r="D33" s="84">
        <v>1</v>
      </c>
      <c r="E33" s="85">
        <v>166332</v>
      </c>
      <c r="F33" s="85">
        <v>46813.5</v>
      </c>
      <c r="G33" s="115">
        <f>F33/E33</f>
        <v>0.28144614385686456</v>
      </c>
      <c r="H33" s="15"/>
    </row>
    <row r="34" spans="1:8" ht="15.75" x14ac:dyDescent="0.25">
      <c r="A34" s="81" t="s">
        <v>81</v>
      </c>
      <c r="B34" s="13"/>
      <c r="C34" s="14"/>
      <c r="D34" s="84"/>
      <c r="E34" s="85"/>
      <c r="F34" s="85"/>
      <c r="G34" s="115"/>
      <c r="H34" s="15"/>
    </row>
    <row r="35" spans="1:8" x14ac:dyDescent="0.2">
      <c r="A35" s="16" t="s">
        <v>28</v>
      </c>
      <c r="B35" s="13"/>
      <c r="C35" s="14"/>
      <c r="D35" s="88"/>
      <c r="E35" s="106"/>
      <c r="F35" s="85"/>
      <c r="G35" s="116"/>
      <c r="H35" s="15"/>
    </row>
    <row r="36" spans="1:8" x14ac:dyDescent="0.2">
      <c r="A36" s="16" t="s">
        <v>44</v>
      </c>
      <c r="B36" s="13"/>
      <c r="C36" s="14"/>
      <c r="D36" s="88"/>
      <c r="E36" s="106"/>
      <c r="F36" s="85"/>
      <c r="G36" s="116"/>
      <c r="H36" s="15"/>
    </row>
    <row r="37" spans="1:8" x14ac:dyDescent="0.2">
      <c r="A37" s="16" t="s">
        <v>30</v>
      </c>
      <c r="B37" s="13"/>
      <c r="C37" s="14"/>
      <c r="D37" s="88"/>
      <c r="E37" s="106"/>
      <c r="F37" s="85"/>
      <c r="G37" s="116"/>
      <c r="H37" s="15"/>
    </row>
    <row r="38" spans="1:8" x14ac:dyDescent="0.2">
      <c r="A38" s="17"/>
      <c r="B38" s="18"/>
      <c r="C38" s="14"/>
      <c r="D38" s="88"/>
      <c r="E38" s="107"/>
      <c r="F38" s="107"/>
      <c r="G38" s="116"/>
      <c r="H38" s="15"/>
    </row>
    <row r="39" spans="1:8" ht="15.75" x14ac:dyDescent="0.25">
      <c r="A39" s="19" t="s">
        <v>31</v>
      </c>
      <c r="B39" s="20"/>
      <c r="C39" s="21"/>
      <c r="D39" s="92">
        <f>SUM(D9:D38)</f>
        <v>17</v>
      </c>
      <c r="E39" s="93">
        <f>SUM(E9:E38)</f>
        <v>3151915</v>
      </c>
      <c r="F39" s="93">
        <f>SUM(F9:F38)</f>
        <v>671384</v>
      </c>
      <c r="G39" s="117">
        <f>F39/E39</f>
        <v>0.21300828226649512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118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119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120" t="s">
        <v>150</v>
      </c>
      <c r="H43" s="2"/>
    </row>
    <row r="44" spans="1:8" ht="15.75" x14ac:dyDescent="0.25">
      <c r="A44" s="27" t="s">
        <v>33</v>
      </c>
      <c r="B44" s="28"/>
      <c r="C44" s="14"/>
      <c r="D44" s="84">
        <v>58</v>
      </c>
      <c r="E44" s="122">
        <v>6575422.4500000002</v>
      </c>
      <c r="F44" s="85">
        <v>328826.64</v>
      </c>
      <c r="G44" s="115">
        <f>1-(+F44/E44)</f>
        <v>0.94999155681624681</v>
      </c>
      <c r="H44" s="15"/>
    </row>
    <row r="45" spans="1:8" ht="15.75" x14ac:dyDescent="0.25">
      <c r="A45" s="27" t="s">
        <v>34</v>
      </c>
      <c r="B45" s="28"/>
      <c r="C45" s="14"/>
      <c r="D45" s="84">
        <v>5</v>
      </c>
      <c r="E45" s="122">
        <v>652201.81000000006</v>
      </c>
      <c r="F45" s="85">
        <v>93785.55</v>
      </c>
      <c r="G45" s="115">
        <f>1-(+F45/E45)</f>
        <v>0.85620164102273799</v>
      </c>
      <c r="H45" s="15"/>
    </row>
    <row r="46" spans="1:8" ht="15.75" x14ac:dyDescent="0.25">
      <c r="A46" s="27" t="s">
        <v>35</v>
      </c>
      <c r="B46" s="28"/>
      <c r="C46" s="14"/>
      <c r="D46" s="84">
        <v>116</v>
      </c>
      <c r="E46" s="122">
        <v>5252606.75</v>
      </c>
      <c r="F46" s="85">
        <v>310291.82</v>
      </c>
      <c r="G46" s="115">
        <f>1-(+F46/E46)</f>
        <v>0.94092612777455686</v>
      </c>
      <c r="H46" s="15"/>
    </row>
    <row r="47" spans="1:8" ht="15.75" x14ac:dyDescent="0.25">
      <c r="A47" s="27" t="s">
        <v>36</v>
      </c>
      <c r="B47" s="28"/>
      <c r="C47" s="14"/>
      <c r="D47" s="84">
        <v>5</v>
      </c>
      <c r="E47" s="122">
        <v>2252794.25</v>
      </c>
      <c r="F47" s="85">
        <v>44385.53</v>
      </c>
      <c r="G47" s="115">
        <f>1-(+F47/E47)</f>
        <v>0.98029756601163198</v>
      </c>
      <c r="H47" s="15"/>
    </row>
    <row r="48" spans="1:8" ht="15.75" x14ac:dyDescent="0.25">
      <c r="A48" s="27" t="s">
        <v>37</v>
      </c>
      <c r="B48" s="28"/>
      <c r="C48" s="14"/>
      <c r="D48" s="84">
        <v>92</v>
      </c>
      <c r="E48" s="122">
        <v>17505311.949999999</v>
      </c>
      <c r="F48" s="85">
        <v>1036614.77</v>
      </c>
      <c r="G48" s="115">
        <f t="shared" ref="G48:G54" si="0">1-(+F48/E48)</f>
        <v>0.94078284506092447</v>
      </c>
      <c r="H48" s="15"/>
    </row>
    <row r="49" spans="1:8" ht="15.75" x14ac:dyDescent="0.25">
      <c r="A49" s="27" t="s">
        <v>38</v>
      </c>
      <c r="B49" s="28"/>
      <c r="C49" s="14"/>
      <c r="D49" s="84">
        <v>5</v>
      </c>
      <c r="E49" s="122">
        <v>2630262</v>
      </c>
      <c r="F49" s="85">
        <v>37139</v>
      </c>
      <c r="G49" s="115">
        <f t="shared" si="0"/>
        <v>0.98588011384417218</v>
      </c>
      <c r="H49" s="15"/>
    </row>
    <row r="50" spans="1:8" ht="15.75" x14ac:dyDescent="0.25">
      <c r="A50" s="27" t="s">
        <v>39</v>
      </c>
      <c r="B50" s="28"/>
      <c r="C50" s="14"/>
      <c r="D50" s="84">
        <v>14</v>
      </c>
      <c r="E50" s="122">
        <v>651080</v>
      </c>
      <c r="F50" s="85">
        <v>88602.4</v>
      </c>
      <c r="G50" s="115">
        <f t="shared" si="0"/>
        <v>0.86391472630091537</v>
      </c>
      <c r="H50" s="15"/>
    </row>
    <row r="51" spans="1:8" ht="15.75" x14ac:dyDescent="0.25">
      <c r="A51" s="27" t="s">
        <v>40</v>
      </c>
      <c r="B51" s="28"/>
      <c r="C51" s="14"/>
      <c r="D51" s="84"/>
      <c r="E51" s="122"/>
      <c r="F51" s="85"/>
      <c r="G51" s="115"/>
      <c r="H51" s="15"/>
    </row>
    <row r="52" spans="1:8" ht="15.75" x14ac:dyDescent="0.25">
      <c r="A52" s="54" t="s">
        <v>41</v>
      </c>
      <c r="B52" s="28"/>
      <c r="C52" s="14"/>
      <c r="D52" s="84">
        <v>4</v>
      </c>
      <c r="E52" s="122">
        <v>122975</v>
      </c>
      <c r="F52" s="85">
        <v>25490</v>
      </c>
      <c r="G52" s="115">
        <f t="shared" si="0"/>
        <v>0.79272209798739579</v>
      </c>
      <c r="H52" s="15"/>
    </row>
    <row r="53" spans="1:8" ht="15.75" x14ac:dyDescent="0.25">
      <c r="A53" s="55" t="s">
        <v>61</v>
      </c>
      <c r="B53" s="28"/>
      <c r="C53" s="14"/>
      <c r="D53" s="84"/>
      <c r="E53" s="122"/>
      <c r="F53" s="85"/>
      <c r="G53" s="115"/>
      <c r="H53" s="15"/>
    </row>
    <row r="54" spans="1:8" ht="15.75" x14ac:dyDescent="0.25">
      <c r="A54" s="27" t="s">
        <v>106</v>
      </c>
      <c r="B54" s="28"/>
      <c r="C54" s="14"/>
      <c r="D54" s="84">
        <v>1019</v>
      </c>
      <c r="E54" s="122">
        <v>75878445.959999993</v>
      </c>
      <c r="F54" s="85">
        <v>8786660.0600000005</v>
      </c>
      <c r="G54" s="115">
        <f t="shared" si="0"/>
        <v>0.8842008432192725</v>
      </c>
      <c r="H54" s="15"/>
    </row>
    <row r="55" spans="1:8" ht="15.75" x14ac:dyDescent="0.25">
      <c r="A55" s="82" t="s">
        <v>107</v>
      </c>
      <c r="B55" s="30"/>
      <c r="C55" s="14"/>
      <c r="D55" s="84"/>
      <c r="E55" s="85"/>
      <c r="F55" s="85"/>
      <c r="G55" s="115"/>
      <c r="H55" s="15"/>
    </row>
    <row r="56" spans="1:8" ht="15.75" x14ac:dyDescent="0.25">
      <c r="A56" s="56"/>
      <c r="B56" s="30"/>
      <c r="C56" s="14"/>
      <c r="D56" s="84"/>
      <c r="E56" s="85"/>
      <c r="F56" s="85"/>
      <c r="G56" s="115"/>
      <c r="H56" s="15"/>
    </row>
    <row r="57" spans="1:8" x14ac:dyDescent="0.2">
      <c r="A57" s="16" t="s">
        <v>42</v>
      </c>
      <c r="B57" s="30"/>
      <c r="C57" s="14"/>
      <c r="D57" s="88"/>
      <c r="E57" s="107"/>
      <c r="F57" s="85"/>
      <c r="G57" s="116"/>
      <c r="H57" s="15"/>
    </row>
    <row r="58" spans="1:8" x14ac:dyDescent="0.2">
      <c r="A58" s="16" t="s">
        <v>43</v>
      </c>
      <c r="B58" s="28"/>
      <c r="C58" s="14"/>
      <c r="D58" s="88"/>
      <c r="E58" s="107"/>
      <c r="F58" s="85"/>
      <c r="G58" s="116"/>
      <c r="H58" s="15"/>
    </row>
    <row r="59" spans="1:8" x14ac:dyDescent="0.2">
      <c r="A59" s="16" t="s">
        <v>44</v>
      </c>
      <c r="B59" s="28"/>
      <c r="C59" s="14"/>
      <c r="D59" s="88"/>
      <c r="E59" s="106"/>
      <c r="F59" s="85"/>
      <c r="G59" s="116"/>
      <c r="H59" s="15"/>
    </row>
    <row r="60" spans="1:8" x14ac:dyDescent="0.2">
      <c r="A60" s="16" t="s">
        <v>30</v>
      </c>
      <c r="B60" s="28"/>
      <c r="C60" s="14"/>
      <c r="D60" s="88"/>
      <c r="E60" s="106"/>
      <c r="F60" s="85"/>
      <c r="G60" s="116"/>
      <c r="H60" s="15"/>
    </row>
    <row r="61" spans="1:8" ht="15.75" x14ac:dyDescent="0.25">
      <c r="A61" s="32"/>
      <c r="B61" s="18"/>
      <c r="C61" s="14"/>
      <c r="D61" s="88"/>
      <c r="E61" s="91"/>
      <c r="F61" s="91"/>
      <c r="G61" s="116"/>
      <c r="H61" s="2"/>
    </row>
    <row r="62" spans="1:8" ht="15.75" x14ac:dyDescent="0.25">
      <c r="A62" s="20" t="s">
        <v>45</v>
      </c>
      <c r="B62" s="20"/>
      <c r="C62" s="21"/>
      <c r="D62" s="92">
        <f>SUM(D44:D58)</f>
        <v>1318</v>
      </c>
      <c r="E62" s="93">
        <f>SUM(E44:E61)</f>
        <v>111521100.16999999</v>
      </c>
      <c r="F62" s="93">
        <f>SUM(F44:F61)</f>
        <v>10751795.77</v>
      </c>
      <c r="G62" s="121">
        <f>1-(+F62/E62)</f>
        <v>0.90358958301514036</v>
      </c>
      <c r="H62" s="2"/>
    </row>
    <row r="63" spans="1:8" x14ac:dyDescent="0.2">
      <c r="A63" s="33"/>
      <c r="B63" s="33"/>
      <c r="C63" s="33"/>
      <c r="D63" s="102"/>
      <c r="E63" s="103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11423179.77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29"/>
      <c r="B71" s="130"/>
      <c r="C71" s="130"/>
      <c r="D71" s="130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</v>
      </c>
      <c r="B9" s="13"/>
      <c r="C9" s="14"/>
      <c r="D9" s="84"/>
      <c r="E9" s="110"/>
      <c r="F9" s="85"/>
      <c r="G9" s="115"/>
      <c r="H9" s="15"/>
    </row>
    <row r="10" spans="1:8" ht="15.75" x14ac:dyDescent="0.25">
      <c r="A10" s="104" t="s">
        <v>11</v>
      </c>
      <c r="B10" s="13"/>
      <c r="C10" s="14"/>
      <c r="D10" s="84">
        <v>3</v>
      </c>
      <c r="E10" s="110">
        <v>134257</v>
      </c>
      <c r="F10" s="85">
        <v>43274.5</v>
      </c>
      <c r="G10" s="115">
        <f>F10/E10</f>
        <v>0.32232583775892504</v>
      </c>
      <c r="H10" s="15"/>
    </row>
    <row r="11" spans="1:8" ht="15.75" x14ac:dyDescent="0.25">
      <c r="A11" s="104" t="s">
        <v>76</v>
      </c>
      <c r="B11" s="13"/>
      <c r="C11" s="14"/>
      <c r="D11" s="84"/>
      <c r="E11" s="110"/>
      <c r="F11" s="85"/>
      <c r="G11" s="115"/>
      <c r="H11" s="15"/>
    </row>
    <row r="12" spans="1:8" ht="15.75" x14ac:dyDescent="0.25">
      <c r="A12" s="104" t="s">
        <v>25</v>
      </c>
      <c r="B12" s="13"/>
      <c r="C12" s="14"/>
      <c r="D12" s="84"/>
      <c r="E12" s="110"/>
      <c r="F12" s="85"/>
      <c r="G12" s="115"/>
      <c r="H12" s="15"/>
    </row>
    <row r="13" spans="1:8" ht="15.75" x14ac:dyDescent="0.25">
      <c r="A13" s="104" t="s">
        <v>77</v>
      </c>
      <c r="B13" s="13"/>
      <c r="C13" s="14"/>
      <c r="D13" s="84">
        <v>9</v>
      </c>
      <c r="E13" s="110">
        <v>938603</v>
      </c>
      <c r="F13" s="85">
        <v>259234.5</v>
      </c>
      <c r="G13" s="115">
        <f t="shared" ref="G13:G18" si="0">F13/E13</f>
        <v>0.2761918510808084</v>
      </c>
      <c r="H13" s="15"/>
    </row>
    <row r="14" spans="1:8" ht="15.75" x14ac:dyDescent="0.25">
      <c r="A14" s="104" t="s">
        <v>132</v>
      </c>
      <c r="B14" s="13"/>
      <c r="C14" s="14"/>
      <c r="D14" s="84"/>
      <c r="E14" s="110"/>
      <c r="F14" s="85"/>
      <c r="G14" s="115"/>
      <c r="H14" s="15"/>
    </row>
    <row r="15" spans="1:8" ht="15.75" x14ac:dyDescent="0.25">
      <c r="A15" s="104" t="s">
        <v>121</v>
      </c>
      <c r="B15" s="13"/>
      <c r="C15" s="14"/>
      <c r="D15" s="84">
        <v>1</v>
      </c>
      <c r="E15" s="110">
        <v>124115</v>
      </c>
      <c r="F15" s="85">
        <v>44058.5</v>
      </c>
      <c r="G15" s="115">
        <f t="shared" si="0"/>
        <v>0.35498126737300084</v>
      </c>
      <c r="H15" s="15"/>
    </row>
    <row r="16" spans="1:8" ht="15.75" x14ac:dyDescent="0.25">
      <c r="A16" s="104" t="s">
        <v>130</v>
      </c>
      <c r="B16" s="13"/>
      <c r="C16" s="14"/>
      <c r="D16" s="84"/>
      <c r="E16" s="110"/>
      <c r="F16" s="85"/>
      <c r="G16" s="115"/>
      <c r="H16" s="15"/>
    </row>
    <row r="17" spans="1:8" ht="15.75" x14ac:dyDescent="0.25">
      <c r="A17" s="104" t="s">
        <v>56</v>
      </c>
      <c r="B17" s="13"/>
      <c r="C17" s="14"/>
      <c r="D17" s="84"/>
      <c r="E17" s="110"/>
      <c r="F17" s="85"/>
      <c r="G17" s="115"/>
      <c r="H17" s="15"/>
    </row>
    <row r="18" spans="1:8" ht="15.75" x14ac:dyDescent="0.25">
      <c r="A18" s="104" t="s">
        <v>14</v>
      </c>
      <c r="B18" s="13"/>
      <c r="C18" s="14"/>
      <c r="D18" s="84">
        <v>1</v>
      </c>
      <c r="E18" s="110">
        <v>157621</v>
      </c>
      <c r="F18" s="85">
        <v>70342</v>
      </c>
      <c r="G18" s="115">
        <f t="shared" si="0"/>
        <v>0.44627302199580005</v>
      </c>
      <c r="H18" s="15"/>
    </row>
    <row r="19" spans="1:8" ht="15.75" x14ac:dyDescent="0.25">
      <c r="A19" s="104" t="s">
        <v>15</v>
      </c>
      <c r="B19" s="13"/>
      <c r="C19" s="14"/>
      <c r="D19" s="84"/>
      <c r="E19" s="110"/>
      <c r="F19" s="85"/>
      <c r="G19" s="115"/>
      <c r="H19" s="15"/>
    </row>
    <row r="20" spans="1:8" ht="15.75" x14ac:dyDescent="0.25">
      <c r="A20" s="81" t="s">
        <v>138</v>
      </c>
      <c r="B20" s="13"/>
      <c r="C20" s="14"/>
      <c r="D20" s="84"/>
      <c r="E20" s="110"/>
      <c r="F20" s="85"/>
      <c r="G20" s="115"/>
      <c r="H20" s="15"/>
    </row>
    <row r="21" spans="1:8" ht="15.75" x14ac:dyDescent="0.25">
      <c r="A21" s="104" t="s">
        <v>78</v>
      </c>
      <c r="B21" s="13"/>
      <c r="C21" s="14"/>
      <c r="D21" s="84"/>
      <c r="E21" s="110"/>
      <c r="F21" s="85"/>
      <c r="G21" s="115"/>
      <c r="H21" s="15"/>
    </row>
    <row r="22" spans="1:8" ht="15.75" x14ac:dyDescent="0.25">
      <c r="A22" s="104" t="s">
        <v>105</v>
      </c>
      <c r="B22" s="13"/>
      <c r="C22" s="14"/>
      <c r="D22" s="84"/>
      <c r="E22" s="110"/>
      <c r="F22" s="85"/>
      <c r="G22" s="115"/>
      <c r="H22" s="15"/>
    </row>
    <row r="23" spans="1:8" ht="15.75" x14ac:dyDescent="0.25">
      <c r="A23" s="104" t="s">
        <v>74</v>
      </c>
      <c r="B23" s="13"/>
      <c r="C23" s="14"/>
      <c r="D23" s="84"/>
      <c r="E23" s="110"/>
      <c r="F23" s="85"/>
      <c r="G23" s="115"/>
      <c r="H23" s="15"/>
    </row>
    <row r="24" spans="1:8" ht="15.75" x14ac:dyDescent="0.25">
      <c r="A24" s="104" t="s">
        <v>79</v>
      </c>
      <c r="B24" s="13"/>
      <c r="C24" s="14"/>
      <c r="D24" s="84"/>
      <c r="E24" s="110"/>
      <c r="F24" s="85"/>
      <c r="G24" s="115"/>
      <c r="H24" s="15"/>
    </row>
    <row r="25" spans="1:8" ht="15.75" x14ac:dyDescent="0.25">
      <c r="A25" s="105" t="s">
        <v>20</v>
      </c>
      <c r="B25" s="13"/>
      <c r="C25" s="14"/>
      <c r="D25" s="84"/>
      <c r="E25" s="110"/>
      <c r="F25" s="85"/>
      <c r="G25" s="115"/>
      <c r="H25" s="15"/>
    </row>
    <row r="26" spans="1:8" ht="15.75" x14ac:dyDescent="0.25">
      <c r="A26" s="105" t="s">
        <v>21</v>
      </c>
      <c r="B26" s="13"/>
      <c r="C26" s="14"/>
      <c r="D26" s="84"/>
      <c r="E26" s="110"/>
      <c r="F26" s="85"/>
      <c r="G26" s="115"/>
      <c r="H26" s="15"/>
    </row>
    <row r="27" spans="1:8" ht="15.75" x14ac:dyDescent="0.25">
      <c r="A27" s="81" t="s">
        <v>22</v>
      </c>
      <c r="B27" s="13"/>
      <c r="C27" s="14"/>
      <c r="D27" s="84"/>
      <c r="E27" s="85"/>
      <c r="F27" s="85"/>
      <c r="G27" s="115"/>
      <c r="H27" s="15"/>
    </row>
    <row r="28" spans="1:8" ht="15.75" x14ac:dyDescent="0.25">
      <c r="A28" s="81" t="s">
        <v>23</v>
      </c>
      <c r="B28" s="13"/>
      <c r="C28" s="14"/>
      <c r="D28" s="84"/>
      <c r="E28" s="85"/>
      <c r="F28" s="85"/>
      <c r="G28" s="115"/>
      <c r="H28" s="15"/>
    </row>
    <row r="29" spans="1:8" ht="15.75" x14ac:dyDescent="0.25">
      <c r="A29" s="81" t="s">
        <v>24</v>
      </c>
      <c r="B29" s="13"/>
      <c r="C29" s="14"/>
      <c r="D29" s="84"/>
      <c r="E29" s="85"/>
      <c r="F29" s="85"/>
      <c r="G29" s="115"/>
      <c r="H29" s="15"/>
    </row>
    <row r="30" spans="1:8" ht="15.75" x14ac:dyDescent="0.25">
      <c r="A30" s="81" t="s">
        <v>113</v>
      </c>
      <c r="B30" s="13"/>
      <c r="C30" s="14"/>
      <c r="D30" s="84">
        <v>1</v>
      </c>
      <c r="E30" s="85">
        <v>115629</v>
      </c>
      <c r="F30" s="85">
        <v>57754</v>
      </c>
      <c r="G30" s="115">
        <f>F30/E30</f>
        <v>0.49947677485751846</v>
      </c>
      <c r="H30" s="15"/>
    </row>
    <row r="31" spans="1:8" ht="15.75" x14ac:dyDescent="0.25">
      <c r="A31" s="81" t="s">
        <v>80</v>
      </c>
      <c r="B31" s="13"/>
      <c r="C31" s="14"/>
      <c r="D31" s="84"/>
      <c r="E31" s="85"/>
      <c r="F31" s="85"/>
      <c r="G31" s="115"/>
      <c r="H31" s="15"/>
    </row>
    <row r="32" spans="1:8" ht="15.75" x14ac:dyDescent="0.25">
      <c r="A32" s="81" t="s">
        <v>146</v>
      </c>
      <c r="B32" s="13"/>
      <c r="C32" s="14"/>
      <c r="D32" s="84"/>
      <c r="E32" s="85"/>
      <c r="F32" s="85"/>
      <c r="G32" s="115"/>
      <c r="H32" s="15"/>
    </row>
    <row r="33" spans="1:8" ht="15.75" x14ac:dyDescent="0.25">
      <c r="A33" s="81" t="s">
        <v>27</v>
      </c>
      <c r="B33" s="13"/>
      <c r="C33" s="14"/>
      <c r="D33" s="84"/>
      <c r="E33" s="85"/>
      <c r="F33" s="85"/>
      <c r="G33" s="115"/>
      <c r="H33" s="15"/>
    </row>
    <row r="34" spans="1:8" ht="15.75" x14ac:dyDescent="0.25">
      <c r="A34" s="81" t="s">
        <v>81</v>
      </c>
      <c r="B34" s="13"/>
      <c r="C34" s="14"/>
      <c r="D34" s="84">
        <v>2</v>
      </c>
      <c r="E34" s="85">
        <v>187952</v>
      </c>
      <c r="F34" s="85">
        <v>72545.5</v>
      </c>
      <c r="G34" s="115">
        <f>F34/E34</f>
        <v>0.38597886694475186</v>
      </c>
      <c r="H34" s="15"/>
    </row>
    <row r="35" spans="1:8" x14ac:dyDescent="0.2">
      <c r="A35" s="16" t="s">
        <v>28</v>
      </c>
      <c r="B35" s="13"/>
      <c r="C35" s="14"/>
      <c r="D35" s="88"/>
      <c r="E35" s="106"/>
      <c r="F35" s="85"/>
      <c r="G35" s="116"/>
      <c r="H35" s="15"/>
    </row>
    <row r="36" spans="1:8" x14ac:dyDescent="0.2">
      <c r="A36" s="16" t="s">
        <v>44</v>
      </c>
      <c r="B36" s="13"/>
      <c r="C36" s="14"/>
      <c r="D36" s="88"/>
      <c r="E36" s="106"/>
      <c r="F36" s="85"/>
      <c r="G36" s="116"/>
      <c r="H36" s="15"/>
    </row>
    <row r="37" spans="1:8" x14ac:dyDescent="0.2">
      <c r="A37" s="16" t="s">
        <v>30</v>
      </c>
      <c r="B37" s="13"/>
      <c r="C37" s="14"/>
      <c r="D37" s="88"/>
      <c r="E37" s="106"/>
      <c r="F37" s="85"/>
      <c r="G37" s="116"/>
      <c r="H37" s="15"/>
    </row>
    <row r="38" spans="1:8" x14ac:dyDescent="0.2">
      <c r="A38" s="17"/>
      <c r="B38" s="18"/>
      <c r="C38" s="14"/>
      <c r="D38" s="88"/>
      <c r="E38" s="107"/>
      <c r="F38" s="107"/>
      <c r="G38" s="116"/>
      <c r="H38" s="15"/>
    </row>
    <row r="39" spans="1:8" ht="15.75" x14ac:dyDescent="0.25">
      <c r="A39" s="19" t="s">
        <v>31</v>
      </c>
      <c r="B39" s="20"/>
      <c r="C39" s="21"/>
      <c r="D39" s="92">
        <f>SUM(D9:D38)</f>
        <v>17</v>
      </c>
      <c r="E39" s="93">
        <f>SUM(E9:E38)</f>
        <v>1658177</v>
      </c>
      <c r="F39" s="93">
        <f>SUM(F9:F38)</f>
        <v>547209</v>
      </c>
      <c r="G39" s="117">
        <f>F39/E39</f>
        <v>0.33000638653171527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118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119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120" t="s">
        <v>150</v>
      </c>
      <c r="H43" s="2"/>
    </row>
    <row r="44" spans="1:8" ht="15.75" x14ac:dyDescent="0.25">
      <c r="A44" s="27" t="s">
        <v>33</v>
      </c>
      <c r="B44" s="28"/>
      <c r="C44" s="14"/>
      <c r="D44" s="84">
        <v>19</v>
      </c>
      <c r="E44" s="85">
        <v>2186052.9500000002</v>
      </c>
      <c r="F44" s="85">
        <v>115212.6</v>
      </c>
      <c r="G44" s="115">
        <f>1-(+F44/E44)</f>
        <v>0.94729651905275214</v>
      </c>
      <c r="H44" s="15"/>
    </row>
    <row r="45" spans="1:8" ht="15.75" x14ac:dyDescent="0.25">
      <c r="A45" s="27" t="s">
        <v>34</v>
      </c>
      <c r="B45" s="28"/>
      <c r="C45" s="14"/>
      <c r="D45" s="84"/>
      <c r="E45" s="85"/>
      <c r="F45" s="85"/>
      <c r="G45" s="115"/>
      <c r="H45" s="15"/>
    </row>
    <row r="46" spans="1:8" ht="15.75" x14ac:dyDescent="0.25">
      <c r="A46" s="27" t="s">
        <v>35</v>
      </c>
      <c r="B46" s="28"/>
      <c r="C46" s="14"/>
      <c r="D46" s="84">
        <v>120</v>
      </c>
      <c r="E46" s="85">
        <v>5989083.5</v>
      </c>
      <c r="F46" s="85">
        <v>420188.28</v>
      </c>
      <c r="G46" s="115">
        <f t="shared" ref="G46:G52" si="1">1-(+F46/E46)</f>
        <v>0.9298409714942194</v>
      </c>
      <c r="H46" s="15"/>
    </row>
    <row r="47" spans="1:8" ht="15.75" x14ac:dyDescent="0.25">
      <c r="A47" s="27" t="s">
        <v>36</v>
      </c>
      <c r="B47" s="28"/>
      <c r="C47" s="14"/>
      <c r="D47" s="84">
        <v>32</v>
      </c>
      <c r="E47" s="85">
        <v>2357060.75</v>
      </c>
      <c r="F47" s="85">
        <v>149122.5</v>
      </c>
      <c r="G47" s="115">
        <f t="shared" si="1"/>
        <v>0.93673370531497757</v>
      </c>
      <c r="H47" s="15"/>
    </row>
    <row r="48" spans="1:8" ht="15.75" x14ac:dyDescent="0.25">
      <c r="A48" s="27" t="s">
        <v>37</v>
      </c>
      <c r="B48" s="28"/>
      <c r="C48" s="14"/>
      <c r="D48" s="84">
        <v>87</v>
      </c>
      <c r="E48" s="85">
        <v>6155378</v>
      </c>
      <c r="F48" s="85">
        <v>586810.63</v>
      </c>
      <c r="G48" s="115">
        <f t="shared" si="1"/>
        <v>0.90466700339118089</v>
      </c>
      <c r="H48" s="15"/>
    </row>
    <row r="49" spans="1:8" ht="15.75" x14ac:dyDescent="0.25">
      <c r="A49" s="27" t="s">
        <v>38</v>
      </c>
      <c r="B49" s="28"/>
      <c r="C49" s="14"/>
      <c r="D49" s="84">
        <v>6</v>
      </c>
      <c r="E49" s="85">
        <v>905486</v>
      </c>
      <c r="F49" s="85">
        <v>59968</v>
      </c>
      <c r="G49" s="115">
        <f t="shared" si="1"/>
        <v>0.93377258179585332</v>
      </c>
      <c r="H49" s="15"/>
    </row>
    <row r="50" spans="1:8" ht="15.75" x14ac:dyDescent="0.25">
      <c r="A50" s="27" t="s">
        <v>39</v>
      </c>
      <c r="B50" s="28"/>
      <c r="C50" s="14"/>
      <c r="D50" s="84">
        <v>6</v>
      </c>
      <c r="E50" s="85">
        <v>793260</v>
      </c>
      <c r="F50" s="85">
        <v>99270</v>
      </c>
      <c r="G50" s="115">
        <f t="shared" si="1"/>
        <v>0.87485818016791472</v>
      </c>
      <c r="H50" s="15"/>
    </row>
    <row r="51" spans="1:8" ht="15.75" x14ac:dyDescent="0.25">
      <c r="A51" s="27" t="s">
        <v>40</v>
      </c>
      <c r="B51" s="28"/>
      <c r="C51" s="14"/>
      <c r="D51" s="84"/>
      <c r="E51" s="85"/>
      <c r="F51" s="85"/>
      <c r="G51" s="115"/>
      <c r="H51" s="15"/>
    </row>
    <row r="52" spans="1:8" ht="15.75" x14ac:dyDescent="0.25">
      <c r="A52" s="54" t="s">
        <v>41</v>
      </c>
      <c r="B52" s="28"/>
      <c r="C52" s="14"/>
      <c r="D52" s="84">
        <v>1</v>
      </c>
      <c r="E52" s="85">
        <v>265750</v>
      </c>
      <c r="F52" s="85">
        <v>24250</v>
      </c>
      <c r="G52" s="115">
        <f t="shared" si="1"/>
        <v>0.90874882408278457</v>
      </c>
      <c r="H52" s="15"/>
    </row>
    <row r="53" spans="1:8" ht="15.75" x14ac:dyDescent="0.25">
      <c r="A53" s="55" t="s">
        <v>61</v>
      </c>
      <c r="B53" s="28"/>
      <c r="C53" s="14"/>
      <c r="D53" s="84"/>
      <c r="E53" s="85"/>
      <c r="F53" s="85"/>
      <c r="G53" s="115"/>
      <c r="H53" s="15"/>
    </row>
    <row r="54" spans="1:8" ht="15.75" x14ac:dyDescent="0.25">
      <c r="A54" s="27" t="s">
        <v>106</v>
      </c>
      <c r="B54" s="28"/>
      <c r="C54" s="14"/>
      <c r="D54" s="84">
        <v>589</v>
      </c>
      <c r="E54" s="85">
        <v>31752111.32</v>
      </c>
      <c r="F54" s="85">
        <v>3611287.02</v>
      </c>
      <c r="G54" s="115">
        <f>1-(+F54/E54)</f>
        <v>0.88626623963347839</v>
      </c>
      <c r="H54" s="15"/>
    </row>
    <row r="55" spans="1:8" ht="15.75" x14ac:dyDescent="0.25">
      <c r="A55" s="82" t="s">
        <v>107</v>
      </c>
      <c r="B55" s="30"/>
      <c r="C55" s="14"/>
      <c r="D55" s="84"/>
      <c r="E55" s="85"/>
      <c r="F55" s="85"/>
      <c r="G55" s="115"/>
      <c r="H55" s="15"/>
    </row>
    <row r="56" spans="1:8" x14ac:dyDescent="0.2">
      <c r="A56" s="16" t="s">
        <v>42</v>
      </c>
      <c r="B56" s="30"/>
      <c r="C56" s="14"/>
      <c r="D56" s="88"/>
      <c r="E56" s="107"/>
      <c r="F56" s="85"/>
      <c r="G56" s="116"/>
      <c r="H56" s="15"/>
    </row>
    <row r="57" spans="1:8" x14ac:dyDescent="0.2">
      <c r="A57" s="16" t="s">
        <v>43</v>
      </c>
      <c r="B57" s="28"/>
      <c r="C57" s="14"/>
      <c r="D57" s="88"/>
      <c r="E57" s="107"/>
      <c r="F57" s="85"/>
      <c r="G57" s="116"/>
      <c r="H57" s="15"/>
    </row>
    <row r="58" spans="1:8" x14ac:dyDescent="0.2">
      <c r="A58" s="16" t="s">
        <v>44</v>
      </c>
      <c r="B58" s="28"/>
      <c r="C58" s="14"/>
      <c r="D58" s="88"/>
      <c r="E58" s="106"/>
      <c r="F58" s="85"/>
      <c r="G58" s="116"/>
      <c r="H58" s="15"/>
    </row>
    <row r="59" spans="1:8" x14ac:dyDescent="0.2">
      <c r="A59" s="16" t="s">
        <v>30</v>
      </c>
      <c r="B59" s="28"/>
      <c r="C59" s="21"/>
      <c r="D59" s="88"/>
      <c r="E59" s="106"/>
      <c r="F59" s="85"/>
      <c r="G59" s="116"/>
      <c r="H59" s="15"/>
    </row>
    <row r="60" spans="1:8" ht="15.75" x14ac:dyDescent="0.25">
      <c r="A60" s="32"/>
      <c r="B60" s="18"/>
      <c r="C60" s="33"/>
      <c r="D60" s="88"/>
      <c r="E60" s="91"/>
      <c r="F60" s="91"/>
      <c r="G60" s="116"/>
      <c r="H60" s="2"/>
    </row>
    <row r="61" spans="1:8" ht="18" x14ac:dyDescent="0.25">
      <c r="A61" s="20" t="s">
        <v>45</v>
      </c>
      <c r="B61" s="20"/>
      <c r="C61" s="36"/>
      <c r="D61" s="92">
        <f>SUM(D44:D57)</f>
        <v>860</v>
      </c>
      <c r="E61" s="93">
        <f>SUM(E44:E60)</f>
        <v>50404182.519999996</v>
      </c>
      <c r="F61" s="93">
        <f>SUM(F44:F60)</f>
        <v>5066109.03</v>
      </c>
      <c r="G61" s="121">
        <f>1-(+F61/E61)</f>
        <v>0.89949030463910795</v>
      </c>
      <c r="H61" s="2"/>
    </row>
    <row r="62" spans="1:8" ht="18" x14ac:dyDescent="0.25">
      <c r="A62" s="38"/>
      <c r="B62" s="39"/>
      <c r="C62" s="39"/>
      <c r="D62" s="102"/>
      <c r="E62" s="103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5613318.0300000003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29"/>
      <c r="B70" s="130"/>
      <c r="C70" s="130"/>
      <c r="D70" s="130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</v>
      </c>
      <c r="B9" s="13"/>
      <c r="C9" s="14"/>
      <c r="D9" s="84"/>
      <c r="E9" s="85"/>
      <c r="F9" s="85"/>
      <c r="G9" s="86"/>
      <c r="H9" s="15"/>
    </row>
    <row r="10" spans="1:8" ht="15.75" x14ac:dyDescent="0.25">
      <c r="A10" s="104" t="s">
        <v>11</v>
      </c>
      <c r="B10" s="13"/>
      <c r="C10" s="14"/>
      <c r="D10" s="84"/>
      <c r="E10" s="85"/>
      <c r="F10" s="85"/>
      <c r="G10" s="86"/>
      <c r="H10" s="15"/>
    </row>
    <row r="11" spans="1:8" ht="15.75" x14ac:dyDescent="0.25">
      <c r="A11" s="104" t="s">
        <v>72</v>
      </c>
      <c r="B11" s="13"/>
      <c r="C11" s="14"/>
      <c r="D11" s="84"/>
      <c r="E11" s="85"/>
      <c r="F11" s="85"/>
      <c r="G11" s="86"/>
      <c r="H11" s="15"/>
    </row>
    <row r="12" spans="1:8" ht="15.75" x14ac:dyDescent="0.25">
      <c r="A12" s="104" t="s">
        <v>12</v>
      </c>
      <c r="B12" s="13"/>
      <c r="C12" s="14"/>
      <c r="D12" s="84"/>
      <c r="E12" s="85"/>
      <c r="F12" s="85"/>
      <c r="G12" s="86"/>
      <c r="H12" s="15"/>
    </row>
    <row r="13" spans="1:8" ht="15.75" x14ac:dyDescent="0.25">
      <c r="A13" s="104" t="s">
        <v>124</v>
      </c>
      <c r="B13" s="13"/>
      <c r="C13" s="14"/>
      <c r="D13" s="84"/>
      <c r="E13" s="85"/>
      <c r="F13" s="85"/>
      <c r="G13" s="86"/>
      <c r="H13" s="15"/>
    </row>
    <row r="14" spans="1:8" ht="15.75" x14ac:dyDescent="0.25">
      <c r="A14" s="104" t="s">
        <v>104</v>
      </c>
      <c r="B14" s="13"/>
      <c r="C14" s="14"/>
      <c r="D14" s="84"/>
      <c r="E14" s="85"/>
      <c r="F14" s="85"/>
      <c r="G14" s="86"/>
      <c r="H14" s="15"/>
    </row>
    <row r="15" spans="1:8" ht="15.75" x14ac:dyDescent="0.25">
      <c r="A15" s="104" t="s">
        <v>58</v>
      </c>
      <c r="B15" s="13"/>
      <c r="C15" s="14"/>
      <c r="D15" s="84"/>
      <c r="E15" s="85"/>
      <c r="F15" s="85"/>
      <c r="G15" s="86"/>
      <c r="H15" s="15"/>
    </row>
    <row r="16" spans="1:8" ht="15.75" x14ac:dyDescent="0.25">
      <c r="A16" s="104" t="s">
        <v>73</v>
      </c>
      <c r="B16" s="13"/>
      <c r="C16" s="14"/>
      <c r="D16" s="84"/>
      <c r="E16" s="85"/>
      <c r="F16" s="85"/>
      <c r="G16" s="86"/>
      <c r="H16" s="15"/>
    </row>
    <row r="17" spans="1:8" ht="15.75" x14ac:dyDescent="0.25">
      <c r="A17" s="104" t="s">
        <v>25</v>
      </c>
      <c r="B17" s="13"/>
      <c r="C17" s="14"/>
      <c r="D17" s="84">
        <v>1</v>
      </c>
      <c r="E17" s="85">
        <v>174877</v>
      </c>
      <c r="F17" s="85">
        <v>58019</v>
      </c>
      <c r="G17" s="86">
        <f>F17/E17</f>
        <v>0.3317703300033738</v>
      </c>
      <c r="H17" s="15"/>
    </row>
    <row r="18" spans="1:8" ht="15.75" x14ac:dyDescent="0.25">
      <c r="A18" s="104" t="s">
        <v>14</v>
      </c>
      <c r="B18" s="13"/>
      <c r="C18" s="14"/>
      <c r="D18" s="84">
        <v>1</v>
      </c>
      <c r="E18" s="85">
        <v>240911</v>
      </c>
      <c r="F18" s="85">
        <v>31868.5</v>
      </c>
      <c r="G18" s="86">
        <f>F18/E18</f>
        <v>0.13228329133995542</v>
      </c>
      <c r="H18" s="15"/>
    </row>
    <row r="19" spans="1:8" ht="15.75" x14ac:dyDescent="0.25">
      <c r="A19" s="104" t="s">
        <v>15</v>
      </c>
      <c r="B19" s="13"/>
      <c r="C19" s="14"/>
      <c r="D19" s="84"/>
      <c r="E19" s="85"/>
      <c r="F19" s="85"/>
      <c r="G19" s="86"/>
      <c r="H19" s="15"/>
    </row>
    <row r="20" spans="1:8" ht="15.75" x14ac:dyDescent="0.25">
      <c r="A20" s="104" t="s">
        <v>16</v>
      </c>
      <c r="B20" s="13"/>
      <c r="C20" s="14"/>
      <c r="D20" s="84"/>
      <c r="E20" s="85"/>
      <c r="F20" s="85"/>
      <c r="G20" s="86"/>
      <c r="H20" s="15"/>
    </row>
    <row r="21" spans="1:8" ht="15.75" x14ac:dyDescent="0.25">
      <c r="A21" s="104" t="s">
        <v>74</v>
      </c>
      <c r="B21" s="13"/>
      <c r="C21" s="14"/>
      <c r="D21" s="84"/>
      <c r="E21" s="85"/>
      <c r="F21" s="85"/>
      <c r="G21" s="86"/>
      <c r="H21" s="15"/>
    </row>
    <row r="22" spans="1:8" ht="15.75" x14ac:dyDescent="0.25">
      <c r="A22" s="104" t="s">
        <v>141</v>
      </c>
      <c r="B22" s="13"/>
      <c r="C22" s="14"/>
      <c r="D22" s="84"/>
      <c r="E22" s="85"/>
      <c r="F22" s="85"/>
      <c r="G22" s="86"/>
      <c r="H22" s="15"/>
    </row>
    <row r="23" spans="1:8" ht="15.75" x14ac:dyDescent="0.25">
      <c r="A23" s="104" t="s">
        <v>18</v>
      </c>
      <c r="B23" s="13"/>
      <c r="C23" s="14"/>
      <c r="D23" s="84"/>
      <c r="E23" s="85"/>
      <c r="F23" s="85"/>
      <c r="G23" s="86"/>
      <c r="H23" s="15"/>
    </row>
    <row r="24" spans="1:8" ht="15.75" x14ac:dyDescent="0.25">
      <c r="A24" s="104" t="s">
        <v>19</v>
      </c>
      <c r="B24" s="13"/>
      <c r="C24" s="14"/>
      <c r="D24" s="84"/>
      <c r="E24" s="85"/>
      <c r="F24" s="85"/>
      <c r="G24" s="86"/>
      <c r="H24" s="15"/>
    </row>
    <row r="25" spans="1:8" ht="15.75" x14ac:dyDescent="0.25">
      <c r="A25" s="105" t="s">
        <v>20</v>
      </c>
      <c r="B25" s="13"/>
      <c r="C25" s="14"/>
      <c r="D25" s="84"/>
      <c r="E25" s="85"/>
      <c r="F25" s="85"/>
      <c r="G25" s="86"/>
      <c r="H25" s="15"/>
    </row>
    <row r="26" spans="1:8" ht="15.75" x14ac:dyDescent="0.25">
      <c r="A26" s="105" t="s">
        <v>21</v>
      </c>
      <c r="B26" s="13"/>
      <c r="C26" s="14"/>
      <c r="D26" s="84"/>
      <c r="E26" s="85"/>
      <c r="F26" s="85"/>
      <c r="G26" s="86"/>
      <c r="H26" s="15"/>
    </row>
    <row r="27" spans="1:8" ht="15.75" x14ac:dyDescent="0.25">
      <c r="A27" s="81" t="s">
        <v>22</v>
      </c>
      <c r="B27" s="13"/>
      <c r="C27" s="14"/>
      <c r="D27" s="84"/>
      <c r="E27" s="85"/>
      <c r="F27" s="85"/>
      <c r="G27" s="86"/>
      <c r="H27" s="15"/>
    </row>
    <row r="28" spans="1:8" ht="15.75" x14ac:dyDescent="0.25">
      <c r="A28" s="81" t="s">
        <v>23</v>
      </c>
      <c r="B28" s="13"/>
      <c r="C28" s="14"/>
      <c r="D28" s="84"/>
      <c r="E28" s="85"/>
      <c r="F28" s="85"/>
      <c r="G28" s="86"/>
      <c r="H28" s="15"/>
    </row>
    <row r="29" spans="1:8" ht="15.75" x14ac:dyDescent="0.25">
      <c r="A29" s="81" t="s">
        <v>24</v>
      </c>
      <c r="B29" s="13"/>
      <c r="C29" s="14"/>
      <c r="D29" s="84"/>
      <c r="E29" s="85"/>
      <c r="F29" s="85"/>
      <c r="G29" s="86"/>
      <c r="H29" s="15"/>
    </row>
    <row r="30" spans="1:8" ht="15.75" x14ac:dyDescent="0.25">
      <c r="A30" s="81" t="s">
        <v>120</v>
      </c>
      <c r="B30" s="13"/>
      <c r="C30" s="14"/>
      <c r="D30" s="84"/>
      <c r="E30" s="85"/>
      <c r="F30" s="85"/>
      <c r="G30" s="86"/>
      <c r="H30" s="15"/>
    </row>
    <row r="31" spans="1:8" ht="15.75" x14ac:dyDescent="0.25">
      <c r="A31" s="81" t="s">
        <v>27</v>
      </c>
      <c r="B31" s="13"/>
      <c r="C31" s="14"/>
      <c r="D31" s="84"/>
      <c r="E31" s="85"/>
      <c r="F31" s="85"/>
      <c r="G31" s="86"/>
      <c r="H31" s="15"/>
    </row>
    <row r="32" spans="1:8" ht="15.75" x14ac:dyDescent="0.25">
      <c r="A32" s="81" t="s">
        <v>54</v>
      </c>
      <c r="B32" s="13"/>
      <c r="C32" s="14"/>
      <c r="D32" s="84"/>
      <c r="E32" s="85"/>
      <c r="F32" s="85"/>
      <c r="G32" s="86"/>
      <c r="H32" s="15"/>
    </row>
    <row r="33" spans="1:8" ht="15.75" x14ac:dyDescent="0.25">
      <c r="A33" s="81" t="s">
        <v>128</v>
      </c>
      <c r="B33" s="13"/>
      <c r="C33" s="14"/>
      <c r="D33" s="84">
        <v>4</v>
      </c>
      <c r="E33" s="85">
        <v>258582</v>
      </c>
      <c r="F33" s="85">
        <v>65883</v>
      </c>
      <c r="G33" s="86">
        <f>F33/E33</f>
        <v>0.25478571594310506</v>
      </c>
      <c r="H33" s="15"/>
    </row>
    <row r="34" spans="1:8" ht="15.75" x14ac:dyDescent="0.25">
      <c r="A34" s="81" t="s">
        <v>144</v>
      </c>
      <c r="B34" s="13"/>
      <c r="C34" s="14"/>
      <c r="D34" s="84"/>
      <c r="E34" s="85"/>
      <c r="F34" s="85"/>
      <c r="G34" s="86"/>
      <c r="H34" s="15"/>
    </row>
    <row r="35" spans="1:8" x14ac:dyDescent="0.2">
      <c r="A35" s="16" t="s">
        <v>28</v>
      </c>
      <c r="B35" s="13"/>
      <c r="C35" s="14"/>
      <c r="D35" s="88"/>
      <c r="E35" s="106"/>
      <c r="F35" s="85"/>
      <c r="G35" s="90"/>
      <c r="H35" s="15"/>
    </row>
    <row r="36" spans="1:8" x14ac:dyDescent="0.2">
      <c r="A36" s="16" t="s">
        <v>44</v>
      </c>
      <c r="B36" s="13"/>
      <c r="C36" s="14"/>
      <c r="D36" s="88"/>
      <c r="E36" s="106"/>
      <c r="F36" s="85"/>
      <c r="G36" s="90"/>
      <c r="H36" s="15"/>
    </row>
    <row r="37" spans="1:8" x14ac:dyDescent="0.2">
      <c r="A37" s="16" t="s">
        <v>30</v>
      </c>
      <c r="B37" s="13"/>
      <c r="C37" s="14"/>
      <c r="D37" s="88"/>
      <c r="E37" s="106"/>
      <c r="F37" s="85"/>
      <c r="G37" s="90"/>
      <c r="H37" s="15"/>
    </row>
    <row r="38" spans="1:8" x14ac:dyDescent="0.2">
      <c r="A38" s="17"/>
      <c r="B38" s="18"/>
      <c r="C38" s="14"/>
      <c r="D38" s="88"/>
      <c r="E38" s="91"/>
      <c r="F38" s="91"/>
      <c r="G38" s="90"/>
      <c r="H38" s="15"/>
    </row>
    <row r="39" spans="1:8" ht="15.75" x14ac:dyDescent="0.25">
      <c r="A39" s="19" t="s">
        <v>31</v>
      </c>
      <c r="B39" s="20"/>
      <c r="C39" s="21"/>
      <c r="D39" s="92">
        <f>SUM(D9:D38)</f>
        <v>6</v>
      </c>
      <c r="E39" s="93">
        <f>SUM(E9:E38)</f>
        <v>674370</v>
      </c>
      <c r="F39" s="93">
        <f>SUM(F9:F38)</f>
        <v>155770.5</v>
      </c>
      <c r="G39" s="94">
        <f>F39/E39</f>
        <v>0.23098669869656124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99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25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99" t="s">
        <v>150</v>
      </c>
      <c r="H43" s="2"/>
    </row>
    <row r="44" spans="1:8" ht="15.75" x14ac:dyDescent="0.25">
      <c r="A44" s="27" t="s">
        <v>33</v>
      </c>
      <c r="B44" s="28"/>
      <c r="C44" s="14"/>
      <c r="D44" s="84">
        <v>36</v>
      </c>
      <c r="E44" s="85">
        <v>2734369.4</v>
      </c>
      <c r="F44" s="85">
        <v>125372.45</v>
      </c>
      <c r="G44" s="86">
        <f>1-(+F44/E44)</f>
        <v>0.95414941009799192</v>
      </c>
      <c r="H44" s="15"/>
    </row>
    <row r="45" spans="1:8" ht="15.75" x14ac:dyDescent="0.25">
      <c r="A45" s="27" t="s">
        <v>34</v>
      </c>
      <c r="B45" s="28"/>
      <c r="C45" s="14"/>
      <c r="D45" s="84"/>
      <c r="E45" s="85"/>
      <c r="F45" s="85"/>
      <c r="G45" s="86"/>
      <c r="H45" s="15"/>
    </row>
    <row r="46" spans="1:8" ht="15.75" x14ac:dyDescent="0.25">
      <c r="A46" s="27" t="s">
        <v>35</v>
      </c>
      <c r="B46" s="28"/>
      <c r="C46" s="14"/>
      <c r="D46" s="84">
        <v>48</v>
      </c>
      <c r="E46" s="85">
        <v>2540162.75</v>
      </c>
      <c r="F46" s="85">
        <v>215296.02</v>
      </c>
      <c r="G46" s="86">
        <f>1-(+F46/E46)</f>
        <v>0.91524321817568577</v>
      </c>
      <c r="H46" s="15"/>
    </row>
    <row r="47" spans="1:8" ht="15.75" x14ac:dyDescent="0.25">
      <c r="A47" s="27" t="s">
        <v>36</v>
      </c>
      <c r="B47" s="28"/>
      <c r="C47" s="14"/>
      <c r="D47" s="84"/>
      <c r="E47" s="85"/>
      <c r="F47" s="85"/>
      <c r="G47" s="86"/>
      <c r="H47" s="15"/>
    </row>
    <row r="48" spans="1:8" ht="15.75" x14ac:dyDescent="0.25">
      <c r="A48" s="27" t="s">
        <v>37</v>
      </c>
      <c r="B48" s="28"/>
      <c r="C48" s="14"/>
      <c r="D48" s="84">
        <v>32</v>
      </c>
      <c r="E48" s="85">
        <v>2620129.21</v>
      </c>
      <c r="F48" s="85">
        <v>231837.45</v>
      </c>
      <c r="G48" s="86">
        <f>1-(+F48/E48)</f>
        <v>0.91151678737248232</v>
      </c>
      <c r="H48" s="15"/>
    </row>
    <row r="49" spans="1:8" ht="15.75" x14ac:dyDescent="0.25">
      <c r="A49" s="27" t="s">
        <v>38</v>
      </c>
      <c r="B49" s="28"/>
      <c r="C49" s="14"/>
      <c r="D49" s="84"/>
      <c r="E49" s="85"/>
      <c r="F49" s="85"/>
      <c r="G49" s="86"/>
      <c r="H49" s="15"/>
    </row>
    <row r="50" spans="1:8" ht="15.75" x14ac:dyDescent="0.25">
      <c r="A50" s="27" t="s">
        <v>39</v>
      </c>
      <c r="B50" s="28"/>
      <c r="C50" s="14"/>
      <c r="D50" s="84">
        <v>3</v>
      </c>
      <c r="E50" s="85">
        <v>345545</v>
      </c>
      <c r="F50" s="85">
        <v>-8500</v>
      </c>
      <c r="G50" s="86">
        <f>1-(+F50/E50)</f>
        <v>1.0245988221505158</v>
      </c>
      <c r="H50" s="15"/>
    </row>
    <row r="51" spans="1:8" ht="15.75" x14ac:dyDescent="0.25">
      <c r="A51" s="27" t="s">
        <v>40</v>
      </c>
      <c r="B51" s="28"/>
      <c r="C51" s="14"/>
      <c r="D51" s="84"/>
      <c r="E51" s="85"/>
      <c r="F51" s="85"/>
      <c r="G51" s="86"/>
      <c r="H51" s="15"/>
    </row>
    <row r="52" spans="1:8" ht="15.75" x14ac:dyDescent="0.25">
      <c r="A52" s="27" t="s">
        <v>41</v>
      </c>
      <c r="B52" s="28"/>
      <c r="C52" s="14"/>
      <c r="D52" s="84"/>
      <c r="E52" s="85"/>
      <c r="F52" s="85"/>
      <c r="G52" s="86"/>
      <c r="H52" s="15"/>
    </row>
    <row r="53" spans="1:8" ht="15.75" x14ac:dyDescent="0.25">
      <c r="A53" s="27" t="s">
        <v>62</v>
      </c>
      <c r="B53" s="30"/>
      <c r="C53" s="14"/>
      <c r="D53" s="123">
        <v>314</v>
      </c>
      <c r="E53" s="124">
        <v>22389859.5</v>
      </c>
      <c r="F53" s="124">
        <v>2793315.87</v>
      </c>
      <c r="G53" s="86">
        <f>1-(+F53/E53)</f>
        <v>0.87524192056676375</v>
      </c>
      <c r="H53" s="15"/>
    </row>
    <row r="54" spans="1:8" ht="15.75" x14ac:dyDescent="0.25">
      <c r="A54" s="27" t="s">
        <v>63</v>
      </c>
      <c r="B54" s="30"/>
      <c r="C54" s="14"/>
      <c r="D54" s="84"/>
      <c r="E54" s="85"/>
      <c r="F54" s="85"/>
      <c r="G54" s="86"/>
      <c r="H54" s="15"/>
    </row>
    <row r="55" spans="1:8" x14ac:dyDescent="0.2">
      <c r="A55" s="16" t="s">
        <v>42</v>
      </c>
      <c r="B55" s="30"/>
      <c r="C55" s="14"/>
      <c r="D55" s="88"/>
      <c r="E55" s="107"/>
      <c r="F55" s="85"/>
      <c r="G55" s="90"/>
      <c r="H55" s="15"/>
    </row>
    <row r="56" spans="1:8" x14ac:dyDescent="0.2">
      <c r="A56" s="16" t="s">
        <v>43</v>
      </c>
      <c r="B56" s="28"/>
      <c r="C56" s="14"/>
      <c r="D56" s="88"/>
      <c r="E56" s="107"/>
      <c r="F56" s="85"/>
      <c r="G56" s="90"/>
      <c r="H56" s="15"/>
    </row>
    <row r="57" spans="1:8" x14ac:dyDescent="0.2">
      <c r="A57" s="16" t="s">
        <v>44</v>
      </c>
      <c r="B57" s="28"/>
      <c r="C57" s="14"/>
      <c r="D57" s="88"/>
      <c r="E57" s="106"/>
      <c r="F57" s="85"/>
      <c r="G57" s="90"/>
      <c r="H57" s="15"/>
    </row>
    <row r="58" spans="1:8" x14ac:dyDescent="0.2">
      <c r="A58" s="16" t="s">
        <v>30</v>
      </c>
      <c r="B58" s="28"/>
      <c r="C58" s="14"/>
      <c r="D58" s="88"/>
      <c r="E58" s="106"/>
      <c r="F58" s="85"/>
      <c r="G58" s="90"/>
      <c r="H58" s="15"/>
    </row>
    <row r="59" spans="1:8" ht="15.75" x14ac:dyDescent="0.25">
      <c r="A59" s="32"/>
      <c r="B59" s="18"/>
      <c r="C59" s="14"/>
      <c r="D59" s="88"/>
      <c r="E59" s="108"/>
      <c r="F59" s="91"/>
      <c r="G59" s="90"/>
      <c r="H59" s="15"/>
    </row>
    <row r="60" spans="1:8" ht="15.75" x14ac:dyDescent="0.25">
      <c r="A60" s="20" t="s">
        <v>45</v>
      </c>
      <c r="B60" s="20"/>
      <c r="C60" s="21"/>
      <c r="D60" s="92">
        <f>SUM(D44:D56)</f>
        <v>433</v>
      </c>
      <c r="E60" s="93">
        <f>SUM(E44:E59)</f>
        <v>30630065.859999999</v>
      </c>
      <c r="F60" s="93">
        <f>SUM(F44:F59)</f>
        <v>3357321.79</v>
      </c>
      <c r="G60" s="94">
        <f>1-(F60/E60)</f>
        <v>0.89039129705612718</v>
      </c>
      <c r="H60" s="15"/>
    </row>
    <row r="61" spans="1:8" x14ac:dyDescent="0.2">
      <c r="A61" s="33"/>
      <c r="B61" s="33"/>
      <c r="C61" s="50"/>
      <c r="D61" s="109"/>
      <c r="E61" s="103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3513092.29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29"/>
      <c r="B70" s="130"/>
      <c r="C70" s="130"/>
      <c r="D70" s="130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JULY 2020</v>
      </c>
      <c r="B3" s="21"/>
      <c r="C3" s="21"/>
      <c r="D3" s="21"/>
      <c r="E3" s="21"/>
      <c r="F3" s="21"/>
      <c r="G3" s="21"/>
      <c r="H3" s="21"/>
    </row>
    <row r="4" spans="1:8" x14ac:dyDescent="0.2">
      <c r="A4" s="71"/>
      <c r="B4" s="71"/>
      <c r="C4" s="71"/>
      <c r="D4" s="71"/>
      <c r="E4" s="71"/>
      <c r="F4" s="5"/>
      <c r="G4" s="5"/>
      <c r="H4" s="21"/>
    </row>
    <row r="5" spans="1:8" ht="23.25" x14ac:dyDescent="0.35">
      <c r="A5" s="21"/>
      <c r="B5" s="71"/>
      <c r="C5" s="71"/>
      <c r="D5" s="72" t="s">
        <v>99</v>
      </c>
      <c r="E5" s="73"/>
      <c r="F5" s="8"/>
      <c r="G5" s="5"/>
      <c r="H5" s="74"/>
    </row>
    <row r="6" spans="1:8" ht="18" x14ac:dyDescent="0.25">
      <c r="A6" s="23" t="s">
        <v>3</v>
      </c>
      <c r="B6" s="71"/>
      <c r="C6" s="71"/>
      <c r="D6" s="71"/>
      <c r="E6" s="71"/>
      <c r="F6" s="5"/>
      <c r="G6" s="5"/>
      <c r="H6" s="74"/>
    </row>
    <row r="7" spans="1:8" ht="15.75" x14ac:dyDescent="0.25">
      <c r="A7" s="75"/>
      <c r="B7" s="75"/>
      <c r="C7" s="75"/>
      <c r="D7" s="75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5"/>
      <c r="B8" s="75"/>
      <c r="C8" s="75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4" t="s">
        <v>10</v>
      </c>
      <c r="B9" s="13"/>
      <c r="C9" s="14"/>
      <c r="D9" s="84"/>
      <c r="E9" s="85"/>
      <c r="F9" s="85"/>
      <c r="G9" s="86"/>
      <c r="H9" s="77"/>
    </row>
    <row r="10" spans="1:8" ht="15.75" x14ac:dyDescent="0.25">
      <c r="A10" s="104" t="s">
        <v>11</v>
      </c>
      <c r="B10" s="13"/>
      <c r="C10" s="14"/>
      <c r="D10" s="84">
        <v>1</v>
      </c>
      <c r="E10" s="85">
        <v>23081</v>
      </c>
      <c r="F10" s="85">
        <v>11387</v>
      </c>
      <c r="G10" s="86">
        <f>F10/E10</f>
        <v>0.4933495082535419</v>
      </c>
      <c r="H10" s="77"/>
    </row>
    <row r="11" spans="1:8" ht="15.75" x14ac:dyDescent="0.25">
      <c r="A11" s="104" t="s">
        <v>53</v>
      </c>
      <c r="B11" s="13"/>
      <c r="C11" s="14"/>
      <c r="D11" s="84"/>
      <c r="E11" s="85"/>
      <c r="F11" s="85"/>
      <c r="G11" s="86"/>
      <c r="H11" s="77"/>
    </row>
    <row r="12" spans="1:8" ht="15.75" x14ac:dyDescent="0.25">
      <c r="A12" s="104" t="s">
        <v>66</v>
      </c>
      <c r="B12" s="13"/>
      <c r="C12" s="14"/>
      <c r="D12" s="84"/>
      <c r="E12" s="85"/>
      <c r="F12" s="85"/>
      <c r="G12" s="86"/>
      <c r="H12" s="77"/>
    </row>
    <row r="13" spans="1:8" ht="15.75" x14ac:dyDescent="0.25">
      <c r="A13" s="104" t="s">
        <v>13</v>
      </c>
      <c r="B13" s="13"/>
      <c r="C13" s="14"/>
      <c r="D13" s="84"/>
      <c r="E13" s="85"/>
      <c r="F13" s="85"/>
      <c r="G13" s="86"/>
      <c r="H13" s="77"/>
    </row>
    <row r="14" spans="1:8" ht="15.75" x14ac:dyDescent="0.25">
      <c r="A14" s="104" t="s">
        <v>68</v>
      </c>
      <c r="B14" s="13"/>
      <c r="C14" s="14"/>
      <c r="D14" s="84"/>
      <c r="E14" s="85"/>
      <c r="F14" s="85"/>
      <c r="G14" s="86"/>
      <c r="H14" s="77"/>
    </row>
    <row r="15" spans="1:8" ht="15.75" x14ac:dyDescent="0.25">
      <c r="A15" s="104" t="s">
        <v>25</v>
      </c>
      <c r="B15" s="13"/>
      <c r="C15" s="14"/>
      <c r="D15" s="84">
        <v>3</v>
      </c>
      <c r="E15" s="85">
        <v>303401</v>
      </c>
      <c r="F15" s="85">
        <v>81169</v>
      </c>
      <c r="G15" s="86">
        <f>F15/E15</f>
        <v>0.26753043002495047</v>
      </c>
      <c r="H15" s="77"/>
    </row>
    <row r="16" spans="1:8" ht="15.75" x14ac:dyDescent="0.25">
      <c r="A16" s="104" t="s">
        <v>69</v>
      </c>
      <c r="B16" s="13"/>
      <c r="C16" s="14"/>
      <c r="D16" s="84"/>
      <c r="E16" s="85"/>
      <c r="F16" s="85"/>
      <c r="G16" s="86"/>
      <c r="H16" s="77"/>
    </row>
    <row r="17" spans="1:8" ht="15.75" x14ac:dyDescent="0.25">
      <c r="A17" s="104" t="s">
        <v>105</v>
      </c>
      <c r="B17" s="13"/>
      <c r="C17" s="14"/>
      <c r="D17" s="84"/>
      <c r="E17" s="85"/>
      <c r="F17" s="85"/>
      <c r="G17" s="86"/>
      <c r="H17" s="77"/>
    </row>
    <row r="18" spans="1:8" ht="15.75" x14ac:dyDescent="0.25">
      <c r="A18" s="104" t="s">
        <v>14</v>
      </c>
      <c r="B18" s="13"/>
      <c r="C18" s="14"/>
      <c r="D18" s="84"/>
      <c r="E18" s="85"/>
      <c r="F18" s="85"/>
      <c r="G18" s="86"/>
      <c r="H18" s="77"/>
    </row>
    <row r="19" spans="1:8" ht="15.75" x14ac:dyDescent="0.25">
      <c r="A19" s="104" t="s">
        <v>16</v>
      </c>
      <c r="B19" s="13"/>
      <c r="C19" s="14"/>
      <c r="D19" s="84">
        <v>1</v>
      </c>
      <c r="E19" s="85">
        <v>415004</v>
      </c>
      <c r="F19" s="85">
        <v>156674</v>
      </c>
      <c r="G19" s="86">
        <f>F19/E19</f>
        <v>0.37752407205713678</v>
      </c>
      <c r="H19" s="77"/>
    </row>
    <row r="20" spans="1:8" ht="15.75" x14ac:dyDescent="0.25">
      <c r="A20" s="104" t="s">
        <v>98</v>
      </c>
      <c r="B20" s="13"/>
      <c r="C20" s="14"/>
      <c r="D20" s="84"/>
      <c r="E20" s="85"/>
      <c r="F20" s="85"/>
      <c r="G20" s="86"/>
      <c r="H20" s="77"/>
    </row>
    <row r="21" spans="1:8" ht="15.75" x14ac:dyDescent="0.25">
      <c r="A21" s="104" t="s">
        <v>100</v>
      </c>
      <c r="B21" s="13"/>
      <c r="C21" s="14"/>
      <c r="D21" s="84"/>
      <c r="E21" s="85"/>
      <c r="F21" s="85"/>
      <c r="G21" s="86"/>
      <c r="H21" s="77"/>
    </row>
    <row r="22" spans="1:8" ht="15.75" x14ac:dyDescent="0.25">
      <c r="A22" s="104" t="s">
        <v>17</v>
      </c>
      <c r="B22" s="13"/>
      <c r="C22" s="14"/>
      <c r="D22" s="84"/>
      <c r="E22" s="85"/>
      <c r="F22" s="85"/>
      <c r="G22" s="86"/>
      <c r="H22" s="77"/>
    </row>
    <row r="23" spans="1:8" ht="15.75" x14ac:dyDescent="0.25">
      <c r="A23" s="104" t="s">
        <v>112</v>
      </c>
      <c r="B23" s="13"/>
      <c r="C23" s="14"/>
      <c r="D23" s="84"/>
      <c r="E23" s="85"/>
      <c r="F23" s="85"/>
      <c r="G23" s="86"/>
      <c r="H23" s="77"/>
    </row>
    <row r="24" spans="1:8" ht="15.75" x14ac:dyDescent="0.25">
      <c r="A24" s="104" t="s">
        <v>18</v>
      </c>
      <c r="B24" s="13"/>
      <c r="C24" s="14"/>
      <c r="D24" s="84">
        <v>1</v>
      </c>
      <c r="E24" s="85">
        <v>635943</v>
      </c>
      <c r="F24" s="85">
        <v>61930.5</v>
      </c>
      <c r="G24" s="86">
        <f>F24/E24</f>
        <v>9.7383727786924307E-2</v>
      </c>
      <c r="H24" s="77"/>
    </row>
    <row r="25" spans="1:8" ht="15.75" x14ac:dyDescent="0.25">
      <c r="A25" s="105" t="s">
        <v>20</v>
      </c>
      <c r="B25" s="13"/>
      <c r="C25" s="14"/>
      <c r="D25" s="84"/>
      <c r="E25" s="85"/>
      <c r="F25" s="85"/>
      <c r="G25" s="86"/>
      <c r="H25" s="77"/>
    </row>
    <row r="26" spans="1:8" ht="15.75" x14ac:dyDescent="0.25">
      <c r="A26" s="105" t="s">
        <v>21</v>
      </c>
      <c r="B26" s="13"/>
      <c r="C26" s="14"/>
      <c r="D26" s="84"/>
      <c r="E26" s="85"/>
      <c r="F26" s="85"/>
      <c r="G26" s="86"/>
      <c r="H26" s="77"/>
    </row>
    <row r="27" spans="1:8" ht="15.75" x14ac:dyDescent="0.25">
      <c r="A27" s="81" t="s">
        <v>22</v>
      </c>
      <c r="B27" s="13"/>
      <c r="C27" s="14"/>
      <c r="D27" s="84"/>
      <c r="E27" s="85"/>
      <c r="F27" s="85"/>
      <c r="G27" s="86"/>
      <c r="H27" s="77"/>
    </row>
    <row r="28" spans="1:8" ht="15.75" x14ac:dyDescent="0.25">
      <c r="A28" s="81" t="s">
        <v>23</v>
      </c>
      <c r="B28" s="13"/>
      <c r="C28" s="14"/>
      <c r="D28" s="84"/>
      <c r="E28" s="85"/>
      <c r="F28" s="85"/>
      <c r="G28" s="86"/>
      <c r="H28" s="77"/>
    </row>
    <row r="29" spans="1:8" ht="15.75" x14ac:dyDescent="0.25">
      <c r="A29" s="81" t="s">
        <v>101</v>
      </c>
      <c r="B29" s="13"/>
      <c r="C29" s="14"/>
      <c r="D29" s="84">
        <v>1</v>
      </c>
      <c r="E29" s="85">
        <v>51987</v>
      </c>
      <c r="F29" s="85">
        <v>12666</v>
      </c>
      <c r="G29" s="86">
        <f>F29/E29</f>
        <v>0.24363783253505683</v>
      </c>
      <c r="H29" s="77"/>
    </row>
    <row r="30" spans="1:8" ht="15.75" x14ac:dyDescent="0.25">
      <c r="A30" s="81" t="s">
        <v>128</v>
      </c>
      <c r="B30" s="13"/>
      <c r="C30" s="14"/>
      <c r="D30" s="84">
        <v>10</v>
      </c>
      <c r="E30" s="85">
        <v>779687</v>
      </c>
      <c r="F30" s="85">
        <v>227018</v>
      </c>
      <c r="G30" s="86">
        <f>F30/E30</f>
        <v>0.29116555746087852</v>
      </c>
      <c r="H30" s="77"/>
    </row>
    <row r="31" spans="1:8" ht="15.75" x14ac:dyDescent="0.25">
      <c r="A31" s="81" t="s">
        <v>137</v>
      </c>
      <c r="B31" s="13"/>
      <c r="C31" s="14"/>
      <c r="D31" s="84"/>
      <c r="E31" s="85"/>
      <c r="F31" s="85"/>
      <c r="G31" s="86"/>
      <c r="H31" s="77"/>
    </row>
    <row r="32" spans="1:8" ht="15.75" x14ac:dyDescent="0.25">
      <c r="A32" s="81" t="s">
        <v>103</v>
      </c>
      <c r="B32" s="13"/>
      <c r="C32" s="14"/>
      <c r="D32" s="84"/>
      <c r="E32" s="85"/>
      <c r="F32" s="85"/>
      <c r="G32" s="86"/>
      <c r="H32" s="77"/>
    </row>
    <row r="33" spans="1:8" ht="15.75" x14ac:dyDescent="0.25">
      <c r="A33" s="81" t="s">
        <v>70</v>
      </c>
      <c r="B33" s="13"/>
      <c r="C33" s="14"/>
      <c r="D33" s="84"/>
      <c r="E33" s="85"/>
      <c r="F33" s="85"/>
      <c r="G33" s="86"/>
      <c r="H33" s="77"/>
    </row>
    <row r="34" spans="1:8" ht="15.75" x14ac:dyDescent="0.25">
      <c r="A34" s="81" t="s">
        <v>142</v>
      </c>
      <c r="B34" s="13"/>
      <c r="C34" s="14"/>
      <c r="D34" s="84">
        <v>1</v>
      </c>
      <c r="E34" s="85">
        <v>54272</v>
      </c>
      <c r="F34" s="85">
        <v>21905.5</v>
      </c>
      <c r="G34" s="86">
        <f>F34/E34</f>
        <v>0.40362433667452829</v>
      </c>
      <c r="H34" s="77"/>
    </row>
    <row r="35" spans="1:8" x14ac:dyDescent="0.2">
      <c r="A35" s="16" t="s">
        <v>28</v>
      </c>
      <c r="B35" s="13"/>
      <c r="C35" s="14"/>
      <c r="D35" s="88"/>
      <c r="E35" s="106"/>
      <c r="F35" s="85"/>
      <c r="G35" s="90"/>
      <c r="H35" s="77"/>
    </row>
    <row r="36" spans="1:8" x14ac:dyDescent="0.2">
      <c r="A36" s="16" t="s">
        <v>44</v>
      </c>
      <c r="B36" s="13"/>
      <c r="C36" s="14"/>
      <c r="D36" s="88"/>
      <c r="E36" s="106"/>
      <c r="F36" s="85"/>
      <c r="G36" s="90"/>
      <c r="H36" s="77"/>
    </row>
    <row r="37" spans="1:8" x14ac:dyDescent="0.2">
      <c r="A37" s="16" t="s">
        <v>30</v>
      </c>
      <c r="B37" s="13"/>
      <c r="C37" s="14"/>
      <c r="D37" s="88"/>
      <c r="E37" s="89"/>
      <c r="F37" s="87"/>
      <c r="G37" s="90"/>
      <c r="H37" s="77"/>
    </row>
    <row r="38" spans="1:8" x14ac:dyDescent="0.2">
      <c r="A38" s="17"/>
      <c r="B38" s="18"/>
      <c r="C38" s="14"/>
      <c r="D38" s="88"/>
      <c r="E38" s="91"/>
      <c r="F38" s="91"/>
      <c r="G38" s="90"/>
      <c r="H38" s="77"/>
    </row>
    <row r="39" spans="1:8" ht="15.75" x14ac:dyDescent="0.25">
      <c r="A39" s="19" t="s">
        <v>31</v>
      </c>
      <c r="B39" s="20"/>
      <c r="C39" s="21"/>
      <c r="D39" s="92">
        <f>SUM(D9:D38)</f>
        <v>18</v>
      </c>
      <c r="E39" s="93">
        <f>SUM(E9:E38)</f>
        <v>2263375</v>
      </c>
      <c r="F39" s="93">
        <f>SUM(F9:F38)</f>
        <v>572750</v>
      </c>
      <c r="G39" s="94">
        <f>F39/E39</f>
        <v>0.25305130612470317</v>
      </c>
      <c r="H39" s="78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79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99"/>
      <c r="H41" s="79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25" t="s">
        <v>5</v>
      </c>
      <c r="H42" s="79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99" t="s">
        <v>150</v>
      </c>
      <c r="H43" s="79"/>
    </row>
    <row r="44" spans="1:8" ht="15.75" x14ac:dyDescent="0.25">
      <c r="A44" s="27" t="s">
        <v>33</v>
      </c>
      <c r="B44" s="28"/>
      <c r="C44" s="14"/>
      <c r="D44" s="84">
        <v>32</v>
      </c>
      <c r="E44" s="85">
        <v>329201.45</v>
      </c>
      <c r="F44" s="85">
        <v>42471.199999999997</v>
      </c>
      <c r="G44" s="86">
        <f>1-(+F44/E44)</f>
        <v>0.87098720251687833</v>
      </c>
      <c r="H44" s="77"/>
    </row>
    <row r="45" spans="1:8" ht="15.75" x14ac:dyDescent="0.25">
      <c r="A45" s="27" t="s">
        <v>34</v>
      </c>
      <c r="B45" s="28"/>
      <c r="C45" s="14"/>
      <c r="D45" s="84"/>
      <c r="E45" s="85"/>
      <c r="F45" s="85"/>
      <c r="G45" s="86"/>
      <c r="H45" s="77"/>
    </row>
    <row r="46" spans="1:8" ht="15.75" x14ac:dyDescent="0.25">
      <c r="A46" s="27" t="s">
        <v>35</v>
      </c>
      <c r="B46" s="28"/>
      <c r="C46" s="14"/>
      <c r="D46" s="84">
        <v>121</v>
      </c>
      <c r="E46" s="85">
        <v>3778676</v>
      </c>
      <c r="F46" s="85">
        <v>294670.67</v>
      </c>
      <c r="G46" s="86">
        <f t="shared" ref="G46:G52" si="0">1-(+F46/E46)</f>
        <v>0.92201748178462506</v>
      </c>
      <c r="H46" s="77"/>
    </row>
    <row r="47" spans="1:8" ht="15.75" x14ac:dyDescent="0.25">
      <c r="A47" s="27" t="s">
        <v>36</v>
      </c>
      <c r="B47" s="28"/>
      <c r="C47" s="14"/>
      <c r="D47" s="84">
        <v>8</v>
      </c>
      <c r="E47" s="85">
        <v>1109039.75</v>
      </c>
      <c r="F47" s="85">
        <v>55116</v>
      </c>
      <c r="G47" s="86">
        <f t="shared" si="0"/>
        <v>0.95030295352353245</v>
      </c>
      <c r="H47" s="77"/>
    </row>
    <row r="48" spans="1:8" ht="15.75" x14ac:dyDescent="0.25">
      <c r="A48" s="27" t="s">
        <v>37</v>
      </c>
      <c r="B48" s="28"/>
      <c r="C48" s="14"/>
      <c r="D48" s="84">
        <v>107</v>
      </c>
      <c r="E48" s="85">
        <v>4239029</v>
      </c>
      <c r="F48" s="85">
        <v>436789.86</v>
      </c>
      <c r="G48" s="86">
        <f t="shared" si="0"/>
        <v>0.89695992643598332</v>
      </c>
      <c r="H48" s="77"/>
    </row>
    <row r="49" spans="1:8" ht="15.75" x14ac:dyDescent="0.25">
      <c r="A49" s="27" t="s">
        <v>38</v>
      </c>
      <c r="B49" s="28"/>
      <c r="C49" s="14"/>
      <c r="D49" s="84"/>
      <c r="E49" s="85"/>
      <c r="F49" s="85"/>
      <c r="G49" s="86"/>
      <c r="H49" s="77"/>
    </row>
    <row r="50" spans="1:8" ht="15.75" x14ac:dyDescent="0.25">
      <c r="A50" s="27" t="s">
        <v>39</v>
      </c>
      <c r="B50" s="28"/>
      <c r="C50" s="14"/>
      <c r="D50" s="84">
        <v>9</v>
      </c>
      <c r="E50" s="85">
        <v>1563980</v>
      </c>
      <c r="F50" s="85">
        <v>100849.3</v>
      </c>
      <c r="G50" s="86">
        <f t="shared" si="0"/>
        <v>0.93551752579956271</v>
      </c>
      <c r="H50" s="77"/>
    </row>
    <row r="51" spans="1:8" ht="15.75" x14ac:dyDescent="0.25">
      <c r="A51" s="27" t="s">
        <v>40</v>
      </c>
      <c r="B51" s="28"/>
      <c r="C51" s="14"/>
      <c r="D51" s="84">
        <v>4</v>
      </c>
      <c r="E51" s="85">
        <v>499340</v>
      </c>
      <c r="F51" s="85">
        <v>24750</v>
      </c>
      <c r="G51" s="86">
        <f t="shared" si="0"/>
        <v>0.95043457363720107</v>
      </c>
      <c r="H51" s="77"/>
    </row>
    <row r="52" spans="1:8" ht="15.75" x14ac:dyDescent="0.25">
      <c r="A52" s="27" t="s">
        <v>41</v>
      </c>
      <c r="B52" s="28"/>
      <c r="C52" s="14"/>
      <c r="D52" s="84">
        <v>2</v>
      </c>
      <c r="E52" s="85">
        <v>435775</v>
      </c>
      <c r="F52" s="85">
        <v>43275</v>
      </c>
      <c r="G52" s="86">
        <f t="shared" si="0"/>
        <v>0.90069416556709314</v>
      </c>
      <c r="H52" s="77"/>
    </row>
    <row r="53" spans="1:8" ht="15.75" x14ac:dyDescent="0.25">
      <c r="A53" s="29" t="s">
        <v>61</v>
      </c>
      <c r="B53" s="28"/>
      <c r="C53" s="14"/>
      <c r="D53" s="84"/>
      <c r="E53" s="85"/>
      <c r="F53" s="85"/>
      <c r="G53" s="86"/>
      <c r="H53" s="77"/>
    </row>
    <row r="54" spans="1:8" ht="15.75" x14ac:dyDescent="0.25">
      <c r="A54" s="27" t="s">
        <v>62</v>
      </c>
      <c r="B54" s="30"/>
      <c r="C54" s="14"/>
      <c r="D54" s="84">
        <v>553</v>
      </c>
      <c r="E54" s="85">
        <v>30124159.41</v>
      </c>
      <c r="F54" s="85">
        <v>3390985.11</v>
      </c>
      <c r="G54" s="86">
        <f>1-(+F54/E54)</f>
        <v>0.8874330379199119</v>
      </c>
      <c r="H54" s="77"/>
    </row>
    <row r="55" spans="1:8" ht="15.75" x14ac:dyDescent="0.25">
      <c r="A55" s="27" t="s">
        <v>63</v>
      </c>
      <c r="B55" s="30"/>
      <c r="C55" s="14"/>
      <c r="D55" s="84">
        <v>8</v>
      </c>
      <c r="E55" s="85">
        <v>671840.22</v>
      </c>
      <c r="F55" s="85">
        <v>45472.43</v>
      </c>
      <c r="G55" s="86">
        <f>1-(+F55/E55)</f>
        <v>0.93231660051552134</v>
      </c>
      <c r="H55" s="77"/>
    </row>
    <row r="56" spans="1:8" x14ac:dyDescent="0.2">
      <c r="A56" s="16" t="s">
        <v>42</v>
      </c>
      <c r="B56" s="30"/>
      <c r="C56" s="14"/>
      <c r="D56" s="88"/>
      <c r="E56" s="107"/>
      <c r="F56" s="85"/>
      <c r="G56" s="90"/>
      <c r="H56" s="77"/>
    </row>
    <row r="57" spans="1:8" x14ac:dyDescent="0.2">
      <c r="A57" s="16" t="s">
        <v>43</v>
      </c>
      <c r="B57" s="28"/>
      <c r="C57" s="14"/>
      <c r="D57" s="88"/>
      <c r="E57" s="107"/>
      <c r="F57" s="85"/>
      <c r="G57" s="90"/>
      <c r="H57" s="77"/>
    </row>
    <row r="58" spans="1:8" x14ac:dyDescent="0.2">
      <c r="A58" s="16" t="s">
        <v>44</v>
      </c>
      <c r="B58" s="28"/>
      <c r="C58" s="14"/>
      <c r="D58" s="88"/>
      <c r="E58" s="106"/>
      <c r="F58" s="85"/>
      <c r="G58" s="90"/>
      <c r="H58" s="77"/>
    </row>
    <row r="59" spans="1:8" x14ac:dyDescent="0.2">
      <c r="A59" s="16" t="s">
        <v>30</v>
      </c>
      <c r="B59" s="28"/>
      <c r="C59" s="14"/>
      <c r="D59" s="88"/>
      <c r="E59" s="106"/>
      <c r="F59" s="85"/>
      <c r="G59" s="90"/>
      <c r="H59" s="77"/>
    </row>
    <row r="60" spans="1:8" ht="15.75" x14ac:dyDescent="0.25">
      <c r="A60" s="32"/>
      <c r="B60" s="18"/>
      <c r="C60" s="14"/>
      <c r="D60" s="88"/>
      <c r="E60" s="91"/>
      <c r="F60" s="91"/>
      <c r="G60" s="90"/>
      <c r="H60" s="77"/>
    </row>
    <row r="61" spans="1:8" ht="15.75" x14ac:dyDescent="0.25">
      <c r="A61" s="20" t="s">
        <v>45</v>
      </c>
      <c r="B61" s="33"/>
      <c r="C61" s="33"/>
      <c r="D61" s="92">
        <f>SUM(D44:D57)</f>
        <v>844</v>
      </c>
      <c r="E61" s="93">
        <f>SUM(E44:E60)</f>
        <v>42751040.829999998</v>
      </c>
      <c r="F61" s="93">
        <f>SUM(F44:F60)</f>
        <v>4434379.5699999994</v>
      </c>
      <c r="G61" s="94">
        <f>1-(F61/E61)</f>
        <v>0.89627434832210606</v>
      </c>
      <c r="H61" s="74"/>
    </row>
    <row r="62" spans="1:8" ht="18" x14ac:dyDescent="0.25">
      <c r="A62" s="35"/>
      <c r="B62" s="36"/>
      <c r="C62" s="36"/>
      <c r="D62" s="109"/>
      <c r="E62" s="103"/>
      <c r="F62" s="34"/>
      <c r="G62" s="34"/>
      <c r="H62" s="76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5007129.5699999994</v>
      </c>
      <c r="G63" s="36"/>
      <c r="H63" s="76"/>
    </row>
    <row r="64" spans="1:8" ht="18" x14ac:dyDescent="0.25">
      <c r="A64" s="35"/>
      <c r="B64" s="36"/>
      <c r="C64" s="36"/>
      <c r="D64" s="51"/>
      <c r="E64" s="36"/>
      <c r="F64" s="37"/>
      <c r="G64" s="36"/>
      <c r="H64" s="76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6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76"/>
    </row>
    <row r="70" spans="1:8" ht="15.75" x14ac:dyDescent="0.25">
      <c r="A70" s="70"/>
      <c r="B70" s="21"/>
      <c r="C70" s="21"/>
      <c r="H70" s="21"/>
    </row>
    <row r="71" spans="1:8" ht="18" x14ac:dyDescent="0.25">
      <c r="A71" s="129"/>
      <c r="B71" s="130"/>
      <c r="C71" s="130"/>
      <c r="D71" s="130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3"/>
  <sheetViews>
    <sheetView showOutlineSymbols="0" zoomScale="87" zoomScaleNormal="87" workbookViewId="0">
      <selection activeCell="A6" sqref="A6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88</v>
      </c>
      <c r="B3" s="36"/>
      <c r="C3" s="21"/>
      <c r="D3" s="21"/>
    </row>
    <row r="4" spans="1:4" ht="23.25" x14ac:dyDescent="0.35">
      <c r="A4" s="57" t="str">
        <f>ARG!$A$3</f>
        <v>MONTH ENDED:   JULY 2020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89</v>
      </c>
      <c r="B6" s="60">
        <f>ARG!$D$39+LADYLUCK!$D$39+HOLLYWOOD!$D$40+HARNKC!$D$40+ISLE!$D$39+AMERKC!$D$39+AMERSC!$D$39+STJO!$D$39+LAGRANGE!$D$39+ISLEBV!$D$39+LUMIERE!$D$39+RIVERCITY!$D$39+CAPE!$D$39</f>
        <v>449</v>
      </c>
      <c r="C6" s="61"/>
      <c r="D6" s="21"/>
    </row>
    <row r="7" spans="1:4" ht="20.25" x14ac:dyDescent="0.3">
      <c r="A7" s="62" t="s">
        <v>90</v>
      </c>
      <c r="B7" s="63">
        <f>ARG!$E$39+LADYLUCK!$E$39+HOLLYWOOD!$E$40+HARNKC!$E$40+ISLE!$E$39+AMERKC!$E$39+AMERSC!$E$39+STJO!$E$39+LAGRANGE!$E$39+ISLEBV!$E$39+LUMIERE!$E$39+RIVERCITY!$E$39+CAPE!$E$39</f>
        <v>81419208.409999996</v>
      </c>
      <c r="C7" s="61"/>
      <c r="D7" s="21"/>
    </row>
    <row r="8" spans="1:4" ht="20.25" x14ac:dyDescent="0.3">
      <c r="A8" s="62" t="s">
        <v>91</v>
      </c>
      <c r="B8" s="63">
        <f>ARG!$F$39+LADYLUCK!$F$39+HOLLYWOOD!$F$40+HARNKC!$F$40+ISLE!$F$39+AMERKC!$F$39+AMERSC!$F$39+STJO!$F$39+LAGRANGE!$F$39+ISLEBV!$F$39+LUMIERE!$F$39+RIVERCITY!$F$39+CAPE!$F$39</f>
        <v>17395647.350000001</v>
      </c>
      <c r="C8" s="61"/>
      <c r="D8" s="21"/>
    </row>
    <row r="9" spans="1:4" ht="20.25" x14ac:dyDescent="0.3">
      <c r="A9" s="62" t="s">
        <v>92</v>
      </c>
      <c r="B9" s="128">
        <f>B8/B7</f>
        <v>0.21365532396730413</v>
      </c>
      <c r="C9" s="61"/>
      <c r="D9" s="21"/>
    </row>
    <row r="10" spans="1:4" ht="20.25" x14ac:dyDescent="0.3">
      <c r="A10" s="64"/>
      <c r="B10" s="65"/>
      <c r="C10" s="61"/>
      <c r="D10" s="21"/>
    </row>
    <row r="11" spans="1:4" ht="20.25" x14ac:dyDescent="0.3">
      <c r="A11" s="62" t="s">
        <v>93</v>
      </c>
      <c r="B11" s="66">
        <f>ARG!$D$60+LADYLUCK!$D$60+HOLLYWOOD!$D$62+HARNKC!$D$62+ISLE!$D$62+AMERKC!$D$62+AMERSC!$D$61+STJO!$D$60+LAGRANGE!$D$60+ISLEBV!$D$61+LUMIERE!$D$62+RIVERCITY!$D$62+CAPE!$D$61</f>
        <v>13428</v>
      </c>
      <c r="C11" s="61"/>
      <c r="D11" s="21"/>
    </row>
    <row r="12" spans="1:4" ht="20.25" x14ac:dyDescent="0.3">
      <c r="A12" s="62" t="s">
        <v>94</v>
      </c>
      <c r="B12" s="63">
        <f>ARG!$E$60+LADYLUCK!$E$60+HOLLYWOOD!$E$62+HARNKC!$E$62+ISLE!$E$62+AMERKC!$E$62+AMERSC!$E$61+STJO!$E$60+LAGRANGE!$E$60+ISLEBV!$E$61+LUMIERE!$E$62+RIVERCITY!$E$62+CAPE!$E$61</f>
        <v>1175170458.3499999</v>
      </c>
      <c r="C12" s="61"/>
      <c r="D12" s="21"/>
    </row>
    <row r="13" spans="1:4" ht="20.25" x14ac:dyDescent="0.3">
      <c r="A13" s="62" t="s">
        <v>95</v>
      </c>
      <c r="B13" s="63">
        <f>ARG!$F$60+LADYLUCK!$F$60+HOLLYWOOD!$F$62+HARNKC!$F$62+ISLE!$F$62+AMERKC!$F$62+AMERSC!$F$61+STJO!$F$60+LAGRANGE!$F$60+ISLEBV!$F$61+LUMIERE!$F$62+RIVERCITY!$F$62+CAPE!$F$61</f>
        <v>114747351.14</v>
      </c>
      <c r="C13" s="61"/>
      <c r="D13" s="21"/>
    </row>
    <row r="14" spans="1:4" ht="20.25" x14ac:dyDescent="0.3">
      <c r="A14" s="62" t="s">
        <v>96</v>
      </c>
      <c r="B14" s="128">
        <f>1-(B13/B12)</f>
        <v>0.90235684506474811</v>
      </c>
      <c r="C14" s="61"/>
      <c r="D14" s="21"/>
    </row>
    <row r="15" spans="1:4" ht="20.25" x14ac:dyDescent="0.3">
      <c r="A15" s="64"/>
      <c r="B15" s="67"/>
      <c r="C15" s="61"/>
      <c r="D15" s="21"/>
    </row>
    <row r="16" spans="1:4" ht="20.25" x14ac:dyDescent="0.3">
      <c r="A16" s="62" t="s">
        <v>97</v>
      </c>
      <c r="B16" s="63">
        <f>B13+B8</f>
        <v>132142998.49000001</v>
      </c>
      <c r="C16" s="61"/>
      <c r="D16" s="21"/>
    </row>
    <row r="17" spans="1:4" ht="21" thickBot="1" x14ac:dyDescent="0.35">
      <c r="A17" s="64"/>
      <c r="B17" s="65"/>
      <c r="C17" s="61"/>
      <c r="D17" s="21"/>
    </row>
    <row r="18" spans="1:4" ht="18.75" thickTop="1" x14ac:dyDescent="0.25">
      <c r="A18" s="68"/>
      <c r="B18" s="69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0" t="s">
        <v>50</v>
      </c>
      <c r="B20" s="21"/>
      <c r="C20" s="21"/>
      <c r="D20" s="21"/>
    </row>
    <row r="21" spans="1:4" ht="15.75" x14ac:dyDescent="0.25">
      <c r="A21" s="70"/>
      <c r="B21" s="21"/>
      <c r="C21" s="21"/>
      <c r="D21" s="21"/>
    </row>
    <row r="22" spans="1:4" ht="15.75" x14ac:dyDescent="0.25">
      <c r="A22" s="38"/>
    </row>
    <row r="23" spans="1:4" ht="15.75" x14ac:dyDescent="0.25">
      <c r="A23" s="129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</v>
      </c>
      <c r="B9" s="13"/>
      <c r="C9" s="14"/>
      <c r="D9" s="84"/>
      <c r="E9" s="85"/>
      <c r="F9" s="85"/>
      <c r="G9" s="86"/>
      <c r="H9" s="15"/>
    </row>
    <row r="10" spans="1:8" ht="15.75" x14ac:dyDescent="0.25">
      <c r="A10" s="104" t="s">
        <v>11</v>
      </c>
      <c r="B10" s="13"/>
      <c r="C10" s="14"/>
      <c r="D10" s="84"/>
      <c r="E10" s="85"/>
      <c r="F10" s="85"/>
      <c r="G10" s="86"/>
      <c r="H10" s="15"/>
    </row>
    <row r="11" spans="1:8" ht="15.75" x14ac:dyDescent="0.25">
      <c r="A11" s="104" t="s">
        <v>114</v>
      </c>
      <c r="B11" s="13"/>
      <c r="C11" s="14"/>
      <c r="D11" s="84"/>
      <c r="E11" s="85"/>
      <c r="F11" s="85"/>
      <c r="G11" s="86"/>
      <c r="H11" s="15"/>
    </row>
    <row r="12" spans="1:8" ht="15.75" x14ac:dyDescent="0.25">
      <c r="A12" s="104" t="s">
        <v>12</v>
      </c>
      <c r="B12" s="13"/>
      <c r="C12" s="14"/>
      <c r="D12" s="84"/>
      <c r="E12" s="85"/>
      <c r="F12" s="85"/>
      <c r="G12" s="86"/>
      <c r="H12" s="15"/>
    </row>
    <row r="13" spans="1:8" ht="15.75" x14ac:dyDescent="0.25">
      <c r="A13" s="104" t="s">
        <v>122</v>
      </c>
      <c r="B13" s="13"/>
      <c r="C13" s="14"/>
      <c r="D13" s="84"/>
      <c r="E13" s="85"/>
      <c r="F13" s="85"/>
      <c r="G13" s="86"/>
      <c r="H13" s="15"/>
    </row>
    <row r="14" spans="1:8" ht="15.75" x14ac:dyDescent="0.25">
      <c r="A14" s="104" t="s">
        <v>54</v>
      </c>
      <c r="B14" s="13"/>
      <c r="C14" s="14"/>
      <c r="D14" s="84"/>
      <c r="E14" s="85"/>
      <c r="F14" s="85"/>
      <c r="G14" s="86"/>
      <c r="H14" s="15"/>
    </row>
    <row r="15" spans="1:8" ht="15.75" x14ac:dyDescent="0.25">
      <c r="A15" s="104" t="s">
        <v>126</v>
      </c>
      <c r="B15" s="13"/>
      <c r="C15" s="14"/>
      <c r="D15" s="84"/>
      <c r="E15" s="85"/>
      <c r="F15" s="85"/>
      <c r="G15" s="86"/>
      <c r="H15" s="15"/>
    </row>
    <row r="16" spans="1:8" ht="15.75" x14ac:dyDescent="0.25">
      <c r="A16" s="104" t="s">
        <v>133</v>
      </c>
      <c r="B16" s="13"/>
      <c r="C16" s="14"/>
      <c r="D16" s="84"/>
      <c r="E16" s="85"/>
      <c r="F16" s="85"/>
      <c r="G16" s="86"/>
      <c r="H16" s="15"/>
    </row>
    <row r="17" spans="1:8" ht="15.75" x14ac:dyDescent="0.25">
      <c r="A17" s="104" t="s">
        <v>13</v>
      </c>
      <c r="B17" s="13"/>
      <c r="C17" s="14"/>
      <c r="D17" s="84"/>
      <c r="E17" s="85"/>
      <c r="F17" s="85"/>
      <c r="G17" s="86"/>
      <c r="H17" s="15"/>
    </row>
    <row r="18" spans="1:8" ht="15.75" x14ac:dyDescent="0.25">
      <c r="A18" s="104" t="s">
        <v>14</v>
      </c>
      <c r="B18" s="13"/>
      <c r="C18" s="14"/>
      <c r="D18" s="84">
        <v>1</v>
      </c>
      <c r="E18" s="85">
        <v>379113</v>
      </c>
      <c r="F18" s="85">
        <v>127509</v>
      </c>
      <c r="G18" s="86">
        <f>F18/E18</f>
        <v>0.33633507687681508</v>
      </c>
      <c r="H18" s="15"/>
    </row>
    <row r="19" spans="1:8" ht="15.75" x14ac:dyDescent="0.25">
      <c r="A19" s="104" t="s">
        <v>15</v>
      </c>
      <c r="B19" s="13"/>
      <c r="C19" s="14"/>
      <c r="D19" s="84"/>
      <c r="E19" s="85"/>
      <c r="F19" s="85"/>
      <c r="G19" s="86"/>
      <c r="H19" s="15"/>
    </row>
    <row r="20" spans="1:8" ht="15.75" x14ac:dyDescent="0.25">
      <c r="A20" s="104" t="s">
        <v>16</v>
      </c>
      <c r="B20" s="13"/>
      <c r="C20" s="14"/>
      <c r="D20" s="84"/>
      <c r="E20" s="85"/>
      <c r="F20" s="85"/>
      <c r="G20" s="86"/>
      <c r="H20" s="15"/>
    </row>
    <row r="21" spans="1:8" ht="15.75" x14ac:dyDescent="0.25">
      <c r="A21" s="104" t="s">
        <v>134</v>
      </c>
      <c r="B21" s="13"/>
      <c r="C21" s="14"/>
      <c r="D21" s="84"/>
      <c r="E21" s="85"/>
      <c r="F21" s="85"/>
      <c r="G21" s="86"/>
      <c r="H21" s="15"/>
    </row>
    <row r="22" spans="1:8" ht="15.75" x14ac:dyDescent="0.25">
      <c r="A22" s="104" t="s">
        <v>57</v>
      </c>
      <c r="B22" s="13"/>
      <c r="C22" s="14"/>
      <c r="D22" s="84"/>
      <c r="E22" s="85"/>
      <c r="F22" s="85"/>
      <c r="G22" s="86"/>
      <c r="H22" s="15"/>
    </row>
    <row r="23" spans="1:8" ht="15.75" x14ac:dyDescent="0.25">
      <c r="A23" s="104" t="s">
        <v>18</v>
      </c>
      <c r="B23" s="13"/>
      <c r="C23" s="14"/>
      <c r="D23" s="84"/>
      <c r="E23" s="85"/>
      <c r="F23" s="85"/>
      <c r="G23" s="86"/>
      <c r="H23" s="15"/>
    </row>
    <row r="24" spans="1:8" ht="15.75" x14ac:dyDescent="0.25">
      <c r="A24" s="104" t="s">
        <v>19</v>
      </c>
      <c r="B24" s="13"/>
      <c r="C24" s="14"/>
      <c r="D24" s="84"/>
      <c r="E24" s="85"/>
      <c r="F24" s="85"/>
      <c r="G24" s="86"/>
      <c r="H24" s="15"/>
    </row>
    <row r="25" spans="1:8" ht="15.75" x14ac:dyDescent="0.25">
      <c r="A25" s="105" t="s">
        <v>20</v>
      </c>
      <c r="B25" s="13"/>
      <c r="C25" s="14"/>
      <c r="D25" s="84"/>
      <c r="E25" s="85"/>
      <c r="F25" s="85"/>
      <c r="G25" s="86"/>
      <c r="H25" s="15"/>
    </row>
    <row r="26" spans="1:8" ht="15.75" x14ac:dyDescent="0.25">
      <c r="A26" s="105" t="s">
        <v>21</v>
      </c>
      <c r="B26" s="13"/>
      <c r="C26" s="14"/>
      <c r="D26" s="84"/>
      <c r="E26" s="85"/>
      <c r="F26" s="85"/>
      <c r="G26" s="86"/>
      <c r="H26" s="15"/>
    </row>
    <row r="27" spans="1:8" ht="15.75" x14ac:dyDescent="0.25">
      <c r="A27" s="81" t="s">
        <v>22</v>
      </c>
      <c r="B27" s="13"/>
      <c r="C27" s="14"/>
      <c r="D27" s="84"/>
      <c r="E27" s="85"/>
      <c r="F27" s="85"/>
      <c r="G27" s="86"/>
      <c r="H27" s="15"/>
    </row>
    <row r="28" spans="1:8" ht="15.75" x14ac:dyDescent="0.25">
      <c r="A28" s="81" t="s">
        <v>23</v>
      </c>
      <c r="B28" s="13"/>
      <c r="C28" s="14"/>
      <c r="D28" s="84"/>
      <c r="E28" s="85"/>
      <c r="F28" s="85"/>
      <c r="G28" s="86"/>
      <c r="H28" s="15"/>
    </row>
    <row r="29" spans="1:8" ht="15.75" x14ac:dyDescent="0.25">
      <c r="A29" s="81" t="s">
        <v>24</v>
      </c>
      <c r="B29" s="13"/>
      <c r="C29" s="14"/>
      <c r="D29" s="84">
        <v>1</v>
      </c>
      <c r="E29" s="85">
        <v>25182</v>
      </c>
      <c r="F29" s="85">
        <v>6535</v>
      </c>
      <c r="G29" s="86">
        <f>F29/E29</f>
        <v>0.25951076165515052</v>
      </c>
      <c r="H29" s="15"/>
    </row>
    <row r="30" spans="1:8" ht="15.75" x14ac:dyDescent="0.25">
      <c r="A30" s="81" t="s">
        <v>25</v>
      </c>
      <c r="B30" s="13"/>
      <c r="C30" s="14"/>
      <c r="D30" s="84">
        <v>2</v>
      </c>
      <c r="E30" s="85">
        <v>269100</v>
      </c>
      <c r="F30" s="85">
        <v>112771</v>
      </c>
      <c r="G30" s="86">
        <f>F30/E30</f>
        <v>0.41906726124117427</v>
      </c>
      <c r="H30" s="15"/>
    </row>
    <row r="31" spans="1:8" ht="15.75" x14ac:dyDescent="0.25">
      <c r="A31" s="81" t="s">
        <v>26</v>
      </c>
      <c r="B31" s="13"/>
      <c r="C31" s="14"/>
      <c r="D31" s="84"/>
      <c r="E31" s="85"/>
      <c r="F31" s="85"/>
      <c r="G31" s="86"/>
      <c r="H31" s="15"/>
    </row>
    <row r="32" spans="1:8" ht="15.75" x14ac:dyDescent="0.25">
      <c r="A32" s="81" t="s">
        <v>128</v>
      </c>
      <c r="B32" s="13"/>
      <c r="C32" s="14"/>
      <c r="D32" s="84">
        <v>4</v>
      </c>
      <c r="E32" s="85">
        <v>585471</v>
      </c>
      <c r="F32" s="85">
        <v>108792</v>
      </c>
      <c r="G32" s="86">
        <f>F32/E32</f>
        <v>0.18581962215037123</v>
      </c>
      <c r="H32" s="15"/>
    </row>
    <row r="33" spans="1:8" ht="15.75" x14ac:dyDescent="0.25">
      <c r="A33" s="81" t="s">
        <v>105</v>
      </c>
      <c r="B33" s="13"/>
      <c r="C33" s="14"/>
      <c r="D33" s="84"/>
      <c r="E33" s="85"/>
      <c r="F33" s="85"/>
      <c r="G33" s="86"/>
      <c r="H33" s="15"/>
    </row>
    <row r="34" spans="1:8" ht="15.75" x14ac:dyDescent="0.25">
      <c r="A34" s="81" t="s">
        <v>27</v>
      </c>
      <c r="B34" s="13"/>
      <c r="C34" s="14"/>
      <c r="D34" s="84">
        <v>1</v>
      </c>
      <c r="E34" s="85">
        <v>11547</v>
      </c>
      <c r="F34" s="85">
        <v>6462</v>
      </c>
      <c r="G34" s="86">
        <f>F34/E34</f>
        <v>0.55962587685113019</v>
      </c>
      <c r="H34" s="15"/>
    </row>
    <row r="35" spans="1:8" x14ac:dyDescent="0.2">
      <c r="A35" s="16" t="s">
        <v>28</v>
      </c>
      <c r="B35" s="13"/>
      <c r="C35" s="14"/>
      <c r="D35" s="88"/>
      <c r="E35" s="89"/>
      <c r="F35" s="85"/>
      <c r="G35" s="90"/>
      <c r="H35" s="15"/>
    </row>
    <row r="36" spans="1:8" x14ac:dyDescent="0.2">
      <c r="A36" s="16" t="s">
        <v>29</v>
      </c>
      <c r="B36" s="13"/>
      <c r="C36" s="14"/>
      <c r="D36" s="88"/>
      <c r="E36" s="106"/>
      <c r="F36" s="85"/>
      <c r="G36" s="90"/>
      <c r="H36" s="15"/>
    </row>
    <row r="37" spans="1:8" x14ac:dyDescent="0.2">
      <c r="A37" s="16" t="s">
        <v>30</v>
      </c>
      <c r="B37" s="13"/>
      <c r="C37" s="14"/>
      <c r="D37" s="88"/>
      <c r="E37" s="89"/>
      <c r="F37" s="87"/>
      <c r="G37" s="90"/>
      <c r="H37" s="15"/>
    </row>
    <row r="38" spans="1:8" x14ac:dyDescent="0.2">
      <c r="A38" s="17"/>
      <c r="B38" s="18"/>
      <c r="C38" s="14"/>
      <c r="D38" s="88"/>
      <c r="E38" s="91"/>
      <c r="F38" s="91"/>
      <c r="G38" s="90"/>
      <c r="H38" s="15"/>
    </row>
    <row r="39" spans="1:8" ht="15.75" x14ac:dyDescent="0.25">
      <c r="A39" s="19" t="s">
        <v>31</v>
      </c>
      <c r="B39" s="20"/>
      <c r="C39" s="21"/>
      <c r="D39" s="92">
        <f>SUM(D9:D38)</f>
        <v>9</v>
      </c>
      <c r="E39" s="93">
        <f>SUM(E9:E38)</f>
        <v>1270413</v>
      </c>
      <c r="F39" s="93">
        <f>SUM(F9:F38)</f>
        <v>362069</v>
      </c>
      <c r="G39" s="94">
        <f>F39/E39</f>
        <v>0.28500101935354882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99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25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99" t="s">
        <v>150</v>
      </c>
      <c r="H43" s="2"/>
    </row>
    <row r="44" spans="1:8" ht="15.75" x14ac:dyDescent="0.25">
      <c r="A44" s="27" t="s">
        <v>33</v>
      </c>
      <c r="B44" s="28"/>
      <c r="C44" s="14"/>
      <c r="D44" s="84">
        <v>23</v>
      </c>
      <c r="E44" s="85">
        <v>395148.44</v>
      </c>
      <c r="F44" s="85">
        <v>40234.51</v>
      </c>
      <c r="G44" s="86">
        <f>1-(+F44/E44)</f>
        <v>0.89817874518244334</v>
      </c>
      <c r="H44" s="15"/>
    </row>
    <row r="45" spans="1:8" ht="15.75" x14ac:dyDescent="0.25">
      <c r="A45" s="27" t="s">
        <v>34</v>
      </c>
      <c r="B45" s="28"/>
      <c r="C45" s="14"/>
      <c r="D45" s="84"/>
      <c r="E45" s="85"/>
      <c r="F45" s="85"/>
      <c r="G45" s="86"/>
      <c r="H45" s="15"/>
    </row>
    <row r="46" spans="1:8" ht="15.75" x14ac:dyDescent="0.25">
      <c r="A46" s="27" t="s">
        <v>35</v>
      </c>
      <c r="B46" s="28"/>
      <c r="C46" s="14"/>
      <c r="D46" s="84">
        <v>43</v>
      </c>
      <c r="E46" s="85">
        <v>870177.75</v>
      </c>
      <c r="F46" s="85">
        <v>73688.350000000006</v>
      </c>
      <c r="G46" s="86">
        <f>1-(+F46/E46)</f>
        <v>0.91531804852514331</v>
      </c>
      <c r="H46" s="15"/>
    </row>
    <row r="47" spans="1:8" ht="15.75" x14ac:dyDescent="0.25">
      <c r="A47" s="27" t="s">
        <v>36</v>
      </c>
      <c r="B47" s="28"/>
      <c r="C47" s="14"/>
      <c r="D47" s="84">
        <v>10</v>
      </c>
      <c r="E47" s="85">
        <v>551734.5</v>
      </c>
      <c r="F47" s="85">
        <v>49108.25</v>
      </c>
      <c r="G47" s="86">
        <f>1-(+F47/E47)</f>
        <v>0.91099296853830958</v>
      </c>
      <c r="H47" s="15"/>
    </row>
    <row r="48" spans="1:8" ht="15.75" x14ac:dyDescent="0.25">
      <c r="A48" s="27" t="s">
        <v>37</v>
      </c>
      <c r="B48" s="28"/>
      <c r="C48" s="14"/>
      <c r="D48" s="84">
        <v>46</v>
      </c>
      <c r="E48" s="85">
        <v>2065075.5</v>
      </c>
      <c r="F48" s="85">
        <v>183122.96</v>
      </c>
      <c r="G48" s="86">
        <f>1-(+F48/E48)</f>
        <v>0.91132384263916744</v>
      </c>
      <c r="H48" s="15"/>
    </row>
    <row r="49" spans="1:8" ht="15.75" x14ac:dyDescent="0.25">
      <c r="A49" s="27" t="s">
        <v>38</v>
      </c>
      <c r="B49" s="28"/>
      <c r="C49" s="14"/>
      <c r="D49" s="84"/>
      <c r="E49" s="85"/>
      <c r="F49" s="85"/>
      <c r="G49" s="86"/>
      <c r="H49" s="15"/>
    </row>
    <row r="50" spans="1:8" ht="15.75" x14ac:dyDescent="0.25">
      <c r="A50" s="27" t="s">
        <v>39</v>
      </c>
      <c r="B50" s="28"/>
      <c r="C50" s="14"/>
      <c r="D50" s="84">
        <v>3</v>
      </c>
      <c r="E50" s="85">
        <v>271835</v>
      </c>
      <c r="F50" s="85">
        <v>8640</v>
      </c>
      <c r="G50" s="86">
        <f>1-(+F50/E50)</f>
        <v>0.9682160133904758</v>
      </c>
      <c r="H50" s="15"/>
    </row>
    <row r="51" spans="1:8" ht="15.75" x14ac:dyDescent="0.25">
      <c r="A51" s="27" t="s">
        <v>40</v>
      </c>
      <c r="B51" s="28"/>
      <c r="C51" s="14"/>
      <c r="D51" s="84"/>
      <c r="E51" s="85"/>
      <c r="F51" s="85"/>
      <c r="G51" s="86"/>
      <c r="H51" s="15"/>
    </row>
    <row r="52" spans="1:8" ht="15.75" x14ac:dyDescent="0.25">
      <c r="A52" s="27" t="s">
        <v>41</v>
      </c>
      <c r="B52" s="28"/>
      <c r="C52" s="14"/>
      <c r="D52" s="84"/>
      <c r="E52" s="85"/>
      <c r="F52" s="85"/>
      <c r="G52" s="86"/>
      <c r="H52" s="15"/>
    </row>
    <row r="53" spans="1:8" ht="15.75" x14ac:dyDescent="0.25">
      <c r="A53" s="29" t="s">
        <v>62</v>
      </c>
      <c r="B53" s="30"/>
      <c r="C53" s="14"/>
      <c r="D53" s="84">
        <v>396</v>
      </c>
      <c r="E53" s="85">
        <v>24701737.780000001</v>
      </c>
      <c r="F53" s="85">
        <v>2750893.53</v>
      </c>
      <c r="G53" s="86">
        <f>1-(+F53/E53)</f>
        <v>0.88863562739997637</v>
      </c>
      <c r="H53" s="15"/>
    </row>
    <row r="54" spans="1:8" ht="15.75" x14ac:dyDescent="0.25">
      <c r="A54" s="29" t="s">
        <v>63</v>
      </c>
      <c r="B54" s="30"/>
      <c r="C54" s="14"/>
      <c r="D54" s="84"/>
      <c r="E54" s="85"/>
      <c r="F54" s="85"/>
      <c r="G54" s="86"/>
      <c r="H54" s="15"/>
    </row>
    <row r="55" spans="1:8" x14ac:dyDescent="0.2">
      <c r="A55" s="31" t="s">
        <v>42</v>
      </c>
      <c r="B55" s="30"/>
      <c r="C55" s="14"/>
      <c r="D55" s="88"/>
      <c r="E55" s="107"/>
      <c r="F55" s="85"/>
      <c r="G55" s="90"/>
      <c r="H55" s="15"/>
    </row>
    <row r="56" spans="1:8" x14ac:dyDescent="0.2">
      <c r="A56" s="16" t="s">
        <v>43</v>
      </c>
      <c r="B56" s="28"/>
      <c r="C56" s="14"/>
      <c r="D56" s="88"/>
      <c r="E56" s="107"/>
      <c r="F56" s="85"/>
      <c r="G56" s="90"/>
      <c r="H56" s="15"/>
    </row>
    <row r="57" spans="1:8" x14ac:dyDescent="0.2">
      <c r="A57" s="16" t="s">
        <v>44</v>
      </c>
      <c r="B57" s="28"/>
      <c r="C57" s="14"/>
      <c r="D57" s="88"/>
      <c r="E57" s="106"/>
      <c r="F57" s="85"/>
      <c r="G57" s="90"/>
      <c r="H57" s="15"/>
    </row>
    <row r="58" spans="1:8" x14ac:dyDescent="0.2">
      <c r="A58" s="16" t="s">
        <v>30</v>
      </c>
      <c r="B58" s="28"/>
      <c r="C58" s="14"/>
      <c r="D58" s="88"/>
      <c r="E58" s="106"/>
      <c r="F58" s="85"/>
      <c r="G58" s="90"/>
      <c r="H58" s="15"/>
    </row>
    <row r="59" spans="1:8" ht="15.75" x14ac:dyDescent="0.25">
      <c r="A59" s="32"/>
      <c r="B59" s="18"/>
      <c r="C59" s="14"/>
      <c r="D59" s="88"/>
      <c r="E59" s="108"/>
      <c r="F59" s="91"/>
      <c r="G59" s="90"/>
      <c r="H59" s="15"/>
    </row>
    <row r="60" spans="1:8" ht="15.75" x14ac:dyDescent="0.25">
      <c r="A60" s="20" t="s">
        <v>45</v>
      </c>
      <c r="B60" s="20"/>
      <c r="C60" s="21"/>
      <c r="D60" s="92">
        <f>SUM(D44:D56)</f>
        <v>521</v>
      </c>
      <c r="E60" s="93">
        <f>SUM(E44:E59)</f>
        <v>28855708.970000003</v>
      </c>
      <c r="F60" s="93">
        <f>SUM(F44:F59)</f>
        <v>3105687.5999999996</v>
      </c>
      <c r="G60" s="94">
        <f>1-(F60/E60)</f>
        <v>0.89237181442227442</v>
      </c>
      <c r="H60" s="15"/>
    </row>
    <row r="61" spans="1:8" x14ac:dyDescent="0.2">
      <c r="A61" s="33"/>
      <c r="B61" s="33"/>
      <c r="C61" s="50"/>
      <c r="D61" s="109"/>
      <c r="E61" s="103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3467756.5999999996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29"/>
      <c r="B70" s="130"/>
      <c r="C70" s="130"/>
      <c r="D70" s="130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A9" sqref="A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52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0" t="s">
        <v>102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108</v>
      </c>
      <c r="B9" s="13"/>
      <c r="C9" s="14"/>
      <c r="D9" s="84">
        <v>5</v>
      </c>
      <c r="E9" s="85">
        <v>689316</v>
      </c>
      <c r="F9" s="85">
        <v>150609.5</v>
      </c>
      <c r="G9" s="86">
        <f>F9/E9</f>
        <v>0.21849122898641551</v>
      </c>
      <c r="H9" s="15"/>
    </row>
    <row r="10" spans="1:8" ht="15.75" x14ac:dyDescent="0.25">
      <c r="A10" s="104" t="s">
        <v>11</v>
      </c>
      <c r="B10" s="13"/>
      <c r="C10" s="14"/>
      <c r="D10" s="84"/>
      <c r="E10" s="85"/>
      <c r="F10" s="85"/>
      <c r="G10" s="86"/>
      <c r="H10" s="15"/>
    </row>
    <row r="11" spans="1:8" ht="15.75" x14ac:dyDescent="0.25">
      <c r="A11" s="104" t="s">
        <v>111</v>
      </c>
      <c r="B11" s="13"/>
      <c r="C11" s="14"/>
      <c r="D11" s="84">
        <v>1</v>
      </c>
      <c r="E11" s="85">
        <v>338613</v>
      </c>
      <c r="F11" s="85">
        <v>55493.5</v>
      </c>
      <c r="G11" s="86">
        <f>F11/E11</f>
        <v>0.16388472976524823</v>
      </c>
      <c r="H11" s="15"/>
    </row>
    <row r="12" spans="1:8" ht="15.75" x14ac:dyDescent="0.25">
      <c r="A12" s="104" t="s">
        <v>70</v>
      </c>
      <c r="B12" s="13"/>
      <c r="C12" s="14"/>
      <c r="D12" s="84">
        <v>2</v>
      </c>
      <c r="E12" s="85">
        <v>800</v>
      </c>
      <c r="F12" s="85">
        <v>-1075</v>
      </c>
      <c r="G12" s="86">
        <f>F12/E12</f>
        <v>-1.34375</v>
      </c>
      <c r="H12" s="15"/>
    </row>
    <row r="13" spans="1:8" ht="15.75" x14ac:dyDescent="0.25">
      <c r="A13" s="104" t="s">
        <v>115</v>
      </c>
      <c r="B13" s="13"/>
      <c r="C13" s="14"/>
      <c r="D13" s="84">
        <v>3</v>
      </c>
      <c r="E13" s="85">
        <v>370241</v>
      </c>
      <c r="F13" s="85">
        <v>116583.56</v>
      </c>
      <c r="G13" s="86">
        <f>F13/E13</f>
        <v>0.31488560154061812</v>
      </c>
      <c r="H13" s="15"/>
    </row>
    <row r="14" spans="1:8" ht="15.75" x14ac:dyDescent="0.25">
      <c r="A14" s="104" t="s">
        <v>25</v>
      </c>
      <c r="B14" s="13"/>
      <c r="C14" s="14"/>
      <c r="D14" s="84"/>
      <c r="E14" s="85"/>
      <c r="F14" s="85"/>
      <c r="G14" s="86"/>
      <c r="H14" s="15"/>
    </row>
    <row r="15" spans="1:8" ht="15.75" x14ac:dyDescent="0.25">
      <c r="A15" s="104" t="s">
        <v>54</v>
      </c>
      <c r="B15" s="13"/>
      <c r="C15" s="14"/>
      <c r="D15" s="84"/>
      <c r="E15" s="85"/>
      <c r="F15" s="85"/>
      <c r="G15" s="86"/>
      <c r="H15" s="15"/>
    </row>
    <row r="16" spans="1:8" ht="15.75" x14ac:dyDescent="0.25">
      <c r="A16" s="104" t="s">
        <v>10</v>
      </c>
      <c r="B16" s="13"/>
      <c r="C16" s="14"/>
      <c r="D16" s="84"/>
      <c r="E16" s="85"/>
      <c r="F16" s="85"/>
      <c r="G16" s="86"/>
      <c r="H16" s="15"/>
    </row>
    <row r="17" spans="1:8" ht="15.75" x14ac:dyDescent="0.25">
      <c r="A17" s="104" t="s">
        <v>14</v>
      </c>
      <c r="B17" s="13"/>
      <c r="C17" s="14"/>
      <c r="D17" s="84">
        <v>2</v>
      </c>
      <c r="E17" s="85">
        <v>1039312</v>
      </c>
      <c r="F17" s="85">
        <v>285494</v>
      </c>
      <c r="G17" s="86">
        <f t="shared" ref="G17:G27" si="0">F17/E17</f>
        <v>0.2746951829671937</v>
      </c>
      <c r="H17" s="15"/>
    </row>
    <row r="18" spans="1:8" ht="15.75" x14ac:dyDescent="0.25">
      <c r="A18" s="104" t="s">
        <v>15</v>
      </c>
      <c r="B18" s="13"/>
      <c r="C18" s="14"/>
      <c r="D18" s="84">
        <v>2</v>
      </c>
      <c r="E18" s="85">
        <v>943291</v>
      </c>
      <c r="F18" s="85">
        <v>-109457</v>
      </c>
      <c r="G18" s="86">
        <f t="shared" si="0"/>
        <v>-0.11603736280744754</v>
      </c>
      <c r="H18" s="15"/>
    </row>
    <row r="19" spans="1:8" ht="15.75" x14ac:dyDescent="0.25">
      <c r="A19" s="104" t="s">
        <v>55</v>
      </c>
      <c r="B19" s="13"/>
      <c r="C19" s="14"/>
      <c r="D19" s="84"/>
      <c r="E19" s="85"/>
      <c r="F19" s="85"/>
      <c r="G19" s="86"/>
      <c r="H19" s="15"/>
    </row>
    <row r="20" spans="1:8" ht="15.75" x14ac:dyDescent="0.25">
      <c r="A20" s="104" t="s">
        <v>17</v>
      </c>
      <c r="B20" s="13"/>
      <c r="C20" s="14"/>
      <c r="D20" s="84">
        <v>1</v>
      </c>
      <c r="E20" s="85">
        <v>10</v>
      </c>
      <c r="F20" s="85">
        <v>10</v>
      </c>
      <c r="G20" s="86">
        <f t="shared" si="0"/>
        <v>1</v>
      </c>
      <c r="H20" s="15"/>
    </row>
    <row r="21" spans="1:8" ht="15.75" x14ac:dyDescent="0.25">
      <c r="A21" s="104" t="s">
        <v>125</v>
      </c>
      <c r="B21" s="13"/>
      <c r="C21" s="14"/>
      <c r="D21" s="84"/>
      <c r="E21" s="85"/>
      <c r="F21" s="85"/>
      <c r="G21" s="86"/>
      <c r="H21" s="15"/>
    </row>
    <row r="22" spans="1:8" ht="15.75" x14ac:dyDescent="0.25">
      <c r="A22" s="104" t="s">
        <v>56</v>
      </c>
      <c r="B22" s="13"/>
      <c r="C22" s="14"/>
      <c r="D22" s="84">
        <v>6</v>
      </c>
      <c r="E22" s="85">
        <v>2859375</v>
      </c>
      <c r="F22" s="85">
        <v>340474</v>
      </c>
      <c r="G22" s="86">
        <f t="shared" si="0"/>
        <v>0.11907287431693989</v>
      </c>
      <c r="H22" s="15"/>
    </row>
    <row r="23" spans="1:8" ht="15.75" x14ac:dyDescent="0.25">
      <c r="A23" s="104" t="s">
        <v>57</v>
      </c>
      <c r="B23" s="13"/>
      <c r="C23" s="14"/>
      <c r="D23" s="84">
        <v>4</v>
      </c>
      <c r="E23" s="85">
        <v>821217</v>
      </c>
      <c r="F23" s="85">
        <v>194735.5</v>
      </c>
      <c r="G23" s="86">
        <f t="shared" si="0"/>
        <v>0.23713038088592905</v>
      </c>
      <c r="H23" s="15"/>
    </row>
    <row r="24" spans="1:8" ht="15.75" x14ac:dyDescent="0.25">
      <c r="A24" s="105" t="s">
        <v>20</v>
      </c>
      <c r="B24" s="13"/>
      <c r="C24" s="14"/>
      <c r="D24" s="84">
        <v>6</v>
      </c>
      <c r="E24" s="85">
        <v>564012</v>
      </c>
      <c r="F24" s="85">
        <v>102999</v>
      </c>
      <c r="G24" s="86">
        <f t="shared" si="0"/>
        <v>0.18261845492649093</v>
      </c>
      <c r="H24" s="15"/>
    </row>
    <row r="25" spans="1:8" ht="15.75" x14ac:dyDescent="0.25">
      <c r="A25" s="105" t="s">
        <v>21</v>
      </c>
      <c r="B25" s="13"/>
      <c r="C25" s="14"/>
      <c r="D25" s="84">
        <v>20</v>
      </c>
      <c r="E25" s="85">
        <v>114847</v>
      </c>
      <c r="F25" s="85">
        <v>114847</v>
      </c>
      <c r="G25" s="86">
        <f t="shared" si="0"/>
        <v>1</v>
      </c>
      <c r="H25" s="15"/>
    </row>
    <row r="26" spans="1:8" ht="15.75" x14ac:dyDescent="0.25">
      <c r="A26" s="81" t="s">
        <v>22</v>
      </c>
      <c r="B26" s="13"/>
      <c r="C26" s="14"/>
      <c r="D26" s="84"/>
      <c r="E26" s="85"/>
      <c r="F26" s="85"/>
      <c r="G26" s="86"/>
      <c r="H26" s="15"/>
    </row>
    <row r="27" spans="1:8" ht="15.75" x14ac:dyDescent="0.25">
      <c r="A27" s="81" t="s">
        <v>23</v>
      </c>
      <c r="B27" s="13"/>
      <c r="C27" s="14"/>
      <c r="D27" s="84"/>
      <c r="E27" s="85">
        <v>37946</v>
      </c>
      <c r="F27" s="85">
        <v>-21479</v>
      </c>
      <c r="G27" s="86">
        <f t="shared" si="0"/>
        <v>-0.56604121646550365</v>
      </c>
      <c r="H27" s="15"/>
    </row>
    <row r="28" spans="1:8" ht="15.75" x14ac:dyDescent="0.25">
      <c r="A28" s="104" t="s">
        <v>135</v>
      </c>
      <c r="B28" s="13"/>
      <c r="C28" s="14"/>
      <c r="D28" s="84"/>
      <c r="E28" s="85"/>
      <c r="F28" s="85"/>
      <c r="G28" s="86"/>
      <c r="H28" s="15"/>
    </row>
    <row r="29" spans="1:8" ht="15.75" x14ac:dyDescent="0.25">
      <c r="A29" s="81" t="s">
        <v>24</v>
      </c>
      <c r="B29" s="13"/>
      <c r="C29" s="14"/>
      <c r="D29" s="84">
        <v>2</v>
      </c>
      <c r="E29" s="85">
        <v>194584</v>
      </c>
      <c r="F29" s="85">
        <v>61564</v>
      </c>
      <c r="G29" s="86">
        <f>F29/E29</f>
        <v>0.31638778111252724</v>
      </c>
      <c r="H29" s="15"/>
    </row>
    <row r="30" spans="1:8" ht="15.75" x14ac:dyDescent="0.25">
      <c r="A30" s="81" t="s">
        <v>129</v>
      </c>
      <c r="B30" s="13"/>
      <c r="C30" s="14"/>
      <c r="D30" s="84">
        <v>2</v>
      </c>
      <c r="E30" s="85">
        <v>129811</v>
      </c>
      <c r="F30" s="85">
        <v>64090</v>
      </c>
      <c r="G30" s="86">
        <f>F30/E30</f>
        <v>0.4937177897096548</v>
      </c>
      <c r="H30" s="15"/>
    </row>
    <row r="31" spans="1:8" ht="15.75" x14ac:dyDescent="0.25">
      <c r="A31" s="81" t="s">
        <v>136</v>
      </c>
      <c r="B31" s="13"/>
      <c r="C31" s="14"/>
      <c r="D31" s="84"/>
      <c r="E31" s="87"/>
      <c r="F31" s="85"/>
      <c r="G31" s="86"/>
      <c r="H31" s="15"/>
    </row>
    <row r="32" spans="1:8" ht="15.75" x14ac:dyDescent="0.25">
      <c r="A32" s="81" t="s">
        <v>138</v>
      </c>
      <c r="B32" s="13"/>
      <c r="C32" s="14"/>
      <c r="D32" s="84"/>
      <c r="E32" s="87"/>
      <c r="F32" s="85"/>
      <c r="G32" s="86"/>
      <c r="H32" s="15"/>
    </row>
    <row r="33" spans="1:8" ht="15.75" x14ac:dyDescent="0.25">
      <c r="A33" s="81" t="s">
        <v>59</v>
      </c>
      <c r="B33" s="13"/>
      <c r="C33" s="14"/>
      <c r="D33" s="84">
        <v>24</v>
      </c>
      <c r="E33" s="87">
        <v>2279530</v>
      </c>
      <c r="F33" s="87">
        <v>353280</v>
      </c>
      <c r="G33" s="86">
        <f>F33/E33</f>
        <v>0.15497931591161335</v>
      </c>
      <c r="H33" s="15"/>
    </row>
    <row r="34" spans="1:8" ht="15.75" x14ac:dyDescent="0.25">
      <c r="A34" s="104" t="s">
        <v>60</v>
      </c>
      <c r="B34" s="13"/>
      <c r="C34" s="14"/>
      <c r="D34" s="84"/>
      <c r="E34" s="85"/>
      <c r="F34" s="85"/>
      <c r="G34" s="86"/>
      <c r="H34" s="15"/>
    </row>
    <row r="35" spans="1:8" ht="15.75" x14ac:dyDescent="0.25">
      <c r="A35" s="104" t="s">
        <v>105</v>
      </c>
      <c r="B35" s="13"/>
      <c r="C35" s="14"/>
      <c r="D35" s="84"/>
      <c r="E35" s="85"/>
      <c r="F35" s="85"/>
      <c r="G35" s="86"/>
      <c r="H35" s="15"/>
    </row>
    <row r="36" spans="1:8" x14ac:dyDescent="0.2">
      <c r="A36" s="16" t="s">
        <v>28</v>
      </c>
      <c r="B36" s="13"/>
      <c r="C36" s="14"/>
      <c r="D36" s="88"/>
      <c r="E36" s="89"/>
      <c r="F36" s="85"/>
      <c r="G36" s="90"/>
      <c r="H36" s="15"/>
    </row>
    <row r="37" spans="1:8" x14ac:dyDescent="0.2">
      <c r="A37" s="16" t="s">
        <v>29</v>
      </c>
      <c r="B37" s="13"/>
      <c r="C37" s="14"/>
      <c r="D37" s="88"/>
      <c r="E37" s="89"/>
      <c r="F37" s="85">
        <v>50</v>
      </c>
      <c r="G37" s="90"/>
      <c r="H37" s="15"/>
    </row>
    <row r="38" spans="1:8" x14ac:dyDescent="0.2">
      <c r="A38" s="16" t="s">
        <v>30</v>
      </c>
      <c r="B38" s="13"/>
      <c r="C38" s="14"/>
      <c r="D38" s="88"/>
      <c r="E38" s="89"/>
      <c r="F38" s="87"/>
      <c r="G38" s="90"/>
      <c r="H38" s="15"/>
    </row>
    <row r="39" spans="1:8" x14ac:dyDescent="0.2">
      <c r="A39" s="17"/>
      <c r="B39" s="18"/>
      <c r="C39" s="21"/>
      <c r="D39" s="88"/>
      <c r="E39" s="91"/>
      <c r="F39" s="91"/>
      <c r="G39" s="90"/>
      <c r="H39" s="15"/>
    </row>
    <row r="40" spans="1:8" ht="15.75" x14ac:dyDescent="0.25">
      <c r="A40" s="19" t="s">
        <v>31</v>
      </c>
      <c r="B40" s="20"/>
      <c r="C40" s="22"/>
      <c r="D40" s="92">
        <f>SUM(D9:D39)</f>
        <v>80</v>
      </c>
      <c r="E40" s="93">
        <f>SUM(E9:E39)</f>
        <v>10382905</v>
      </c>
      <c r="F40" s="93">
        <f>SUM(F9:F39)</f>
        <v>1708219.06</v>
      </c>
      <c r="G40" s="94">
        <f>F40/E40</f>
        <v>0.16452226616732024</v>
      </c>
      <c r="H40" s="2"/>
    </row>
    <row r="41" spans="1:8" ht="15.75" x14ac:dyDescent="0.25">
      <c r="A41" s="22"/>
      <c r="B41" s="22"/>
      <c r="C41" s="24"/>
      <c r="D41" s="95"/>
      <c r="E41" s="96"/>
      <c r="F41" s="97"/>
      <c r="G41" s="97"/>
      <c r="H41" s="2"/>
    </row>
    <row r="42" spans="1:8" ht="18" x14ac:dyDescent="0.25">
      <c r="A42" s="23" t="s">
        <v>32</v>
      </c>
      <c r="B42" s="24"/>
      <c r="C42" s="26"/>
      <c r="D42" s="25"/>
      <c r="E42" s="98"/>
      <c r="F42" s="99"/>
      <c r="G42" s="99"/>
      <c r="H42" s="2"/>
    </row>
    <row r="43" spans="1:8" ht="15.75" x14ac:dyDescent="0.25">
      <c r="A43" s="26"/>
      <c r="B43" s="26"/>
      <c r="C43" s="26"/>
      <c r="D43" s="100"/>
      <c r="E43" s="25" t="s">
        <v>148</v>
      </c>
      <c r="F43" s="25" t="s">
        <v>148</v>
      </c>
      <c r="G43" s="25" t="s">
        <v>5</v>
      </c>
      <c r="H43" s="2"/>
    </row>
    <row r="44" spans="1:8" ht="15.75" x14ac:dyDescent="0.25">
      <c r="A44" s="26"/>
      <c r="B44" s="26"/>
      <c r="C44" s="14"/>
      <c r="D44" s="100" t="s">
        <v>6</v>
      </c>
      <c r="E44" s="101" t="s">
        <v>149</v>
      </c>
      <c r="F44" s="99" t="s">
        <v>8</v>
      </c>
      <c r="G44" s="99" t="s">
        <v>150</v>
      </c>
      <c r="H44" s="15"/>
    </row>
    <row r="45" spans="1:8" ht="15.75" x14ac:dyDescent="0.25">
      <c r="A45" s="27" t="s">
        <v>33</v>
      </c>
      <c r="B45" s="28"/>
      <c r="C45" s="14"/>
      <c r="D45" s="84">
        <v>127</v>
      </c>
      <c r="E45" s="85">
        <v>24241752.280000001</v>
      </c>
      <c r="F45" s="85">
        <v>1310426.81</v>
      </c>
      <c r="G45" s="86">
        <f t="shared" ref="G45:G51" si="1">1-(+F45/E45)</f>
        <v>0.9459433957222172</v>
      </c>
      <c r="H45" s="15"/>
    </row>
    <row r="46" spans="1:8" ht="15.75" x14ac:dyDescent="0.25">
      <c r="A46" s="27" t="s">
        <v>34</v>
      </c>
      <c r="B46" s="28"/>
      <c r="C46" s="14"/>
      <c r="D46" s="84">
        <v>3</v>
      </c>
      <c r="E46" s="85">
        <v>1055752.73</v>
      </c>
      <c r="F46" s="85">
        <v>140644.93</v>
      </c>
      <c r="G46" s="86">
        <f t="shared" si="1"/>
        <v>0.86678231937889472</v>
      </c>
      <c r="H46" s="15"/>
    </row>
    <row r="47" spans="1:8" ht="15.75" x14ac:dyDescent="0.25">
      <c r="A47" s="27" t="s">
        <v>35</v>
      </c>
      <c r="B47" s="28"/>
      <c r="C47" s="14"/>
      <c r="D47" s="84">
        <v>161</v>
      </c>
      <c r="E47" s="85">
        <v>20295071.98</v>
      </c>
      <c r="F47" s="85">
        <v>1176432.6499999999</v>
      </c>
      <c r="G47" s="86">
        <f t="shared" si="1"/>
        <v>0.94203358080427957</v>
      </c>
      <c r="H47" s="15"/>
    </row>
    <row r="48" spans="1:8" ht="15.75" x14ac:dyDescent="0.25">
      <c r="A48" s="27" t="s">
        <v>36</v>
      </c>
      <c r="B48" s="28"/>
      <c r="C48" s="14"/>
      <c r="D48" s="84">
        <v>15</v>
      </c>
      <c r="E48" s="85">
        <v>623201.5</v>
      </c>
      <c r="F48" s="85">
        <v>61398</v>
      </c>
      <c r="G48" s="86">
        <f t="shared" si="1"/>
        <v>0.90147969797890415</v>
      </c>
      <c r="H48" s="15"/>
    </row>
    <row r="49" spans="1:8" ht="15.75" x14ac:dyDescent="0.25">
      <c r="A49" s="27" t="s">
        <v>37</v>
      </c>
      <c r="B49" s="28"/>
      <c r="C49" s="14"/>
      <c r="D49" s="84">
        <v>103</v>
      </c>
      <c r="E49" s="85">
        <v>9737673.7899999991</v>
      </c>
      <c r="F49" s="85">
        <v>669911.54</v>
      </c>
      <c r="G49" s="86">
        <f t="shared" si="1"/>
        <v>0.93120415055513994</v>
      </c>
      <c r="H49" s="15"/>
    </row>
    <row r="50" spans="1:8" ht="15.75" x14ac:dyDescent="0.25">
      <c r="A50" s="27" t="s">
        <v>38</v>
      </c>
      <c r="B50" s="28"/>
      <c r="C50" s="14"/>
      <c r="D50" s="84">
        <v>2</v>
      </c>
      <c r="E50" s="85">
        <v>272270</v>
      </c>
      <c r="F50" s="85">
        <v>32492</v>
      </c>
      <c r="G50" s="86">
        <f t="shared" si="1"/>
        <v>0.88066257758842326</v>
      </c>
      <c r="H50" s="15"/>
    </row>
    <row r="51" spans="1:8" ht="15.75" x14ac:dyDescent="0.25">
      <c r="A51" s="27" t="s">
        <v>39</v>
      </c>
      <c r="B51" s="28"/>
      <c r="C51" s="14"/>
      <c r="D51" s="84">
        <v>19</v>
      </c>
      <c r="E51" s="85">
        <v>1940620</v>
      </c>
      <c r="F51" s="85">
        <v>80549.990000000005</v>
      </c>
      <c r="G51" s="86">
        <f t="shared" si="1"/>
        <v>0.95849265183291932</v>
      </c>
      <c r="H51" s="15"/>
    </row>
    <row r="52" spans="1:8" ht="15.75" x14ac:dyDescent="0.25">
      <c r="A52" s="27" t="s">
        <v>40</v>
      </c>
      <c r="B52" s="28"/>
      <c r="C52" s="14"/>
      <c r="D52" s="84"/>
      <c r="E52" s="85"/>
      <c r="F52" s="85"/>
      <c r="G52" s="86"/>
      <c r="H52" s="15"/>
    </row>
    <row r="53" spans="1:8" ht="15.75" x14ac:dyDescent="0.25">
      <c r="A53" s="27" t="s">
        <v>41</v>
      </c>
      <c r="B53" s="28"/>
      <c r="C53" s="14"/>
      <c r="D53" s="84">
        <v>4</v>
      </c>
      <c r="E53" s="85">
        <v>333125</v>
      </c>
      <c r="F53" s="85">
        <v>-25325</v>
      </c>
      <c r="G53" s="86">
        <f>1-(+F53/E53)</f>
        <v>1.0760225140712945</v>
      </c>
      <c r="H53" s="15"/>
    </row>
    <row r="54" spans="1:8" ht="15.75" x14ac:dyDescent="0.25">
      <c r="A54" s="29" t="s">
        <v>61</v>
      </c>
      <c r="B54" s="30"/>
      <c r="C54" s="14"/>
      <c r="D54" s="84">
        <v>2</v>
      </c>
      <c r="E54" s="85">
        <v>237700</v>
      </c>
      <c r="F54" s="85">
        <v>12100</v>
      </c>
      <c r="G54" s="86">
        <f>1-(+F54/E54)</f>
        <v>0.9490954985275557</v>
      </c>
      <c r="H54" s="15"/>
    </row>
    <row r="55" spans="1:8" ht="15.75" x14ac:dyDescent="0.25">
      <c r="A55" s="27" t="s">
        <v>62</v>
      </c>
      <c r="B55" s="30"/>
      <c r="C55" s="14"/>
      <c r="D55" s="84">
        <v>917</v>
      </c>
      <c r="E55" s="85">
        <v>84702062.939999998</v>
      </c>
      <c r="F55" s="85">
        <v>9412130.9700000007</v>
      </c>
      <c r="G55" s="86">
        <f>1-(+F55/E55)</f>
        <v>0.88887955448420153</v>
      </c>
      <c r="H55" s="15"/>
    </row>
    <row r="56" spans="1:8" ht="15.75" x14ac:dyDescent="0.25">
      <c r="A56" s="27" t="s">
        <v>63</v>
      </c>
      <c r="B56" s="30"/>
      <c r="C56" s="14"/>
      <c r="D56" s="84"/>
      <c r="E56" s="85"/>
      <c r="F56" s="85"/>
      <c r="G56" s="86"/>
      <c r="H56" s="15"/>
    </row>
    <row r="57" spans="1:8" x14ac:dyDescent="0.2">
      <c r="A57" s="31" t="s">
        <v>42</v>
      </c>
      <c r="B57" s="30"/>
      <c r="C57" s="14"/>
      <c r="D57" s="88"/>
      <c r="E57" s="107"/>
      <c r="F57" s="85"/>
      <c r="G57" s="90"/>
      <c r="H57" s="15"/>
    </row>
    <row r="58" spans="1:8" x14ac:dyDescent="0.2">
      <c r="A58" s="16" t="s">
        <v>43</v>
      </c>
      <c r="B58" s="28"/>
      <c r="C58" s="14"/>
      <c r="D58" s="88"/>
      <c r="E58" s="107"/>
      <c r="F58" s="85"/>
      <c r="G58" s="90"/>
      <c r="H58" s="15"/>
    </row>
    <row r="59" spans="1:8" x14ac:dyDescent="0.2">
      <c r="A59" s="16" t="s">
        <v>44</v>
      </c>
      <c r="B59" s="28"/>
      <c r="C59" s="14"/>
      <c r="D59" s="88"/>
      <c r="E59" s="89"/>
      <c r="F59" s="85">
        <v>9000</v>
      </c>
      <c r="G59" s="90"/>
      <c r="H59" s="15"/>
    </row>
    <row r="60" spans="1:8" x14ac:dyDescent="0.2">
      <c r="A60" s="16" t="s">
        <v>30</v>
      </c>
      <c r="B60" s="28"/>
      <c r="C60" s="14"/>
      <c r="D60" s="88"/>
      <c r="E60" s="89"/>
      <c r="F60" s="87"/>
      <c r="G60" s="90"/>
      <c r="H60" s="15"/>
    </row>
    <row r="61" spans="1:8" ht="15.75" x14ac:dyDescent="0.25">
      <c r="A61" s="32"/>
      <c r="B61" s="18"/>
      <c r="C61" s="21"/>
      <c r="D61" s="88"/>
      <c r="E61" s="91"/>
      <c r="F61" s="91"/>
      <c r="G61" s="90"/>
      <c r="H61" s="15"/>
    </row>
    <row r="62" spans="1:8" ht="15.75" x14ac:dyDescent="0.25">
      <c r="A62" s="20" t="s">
        <v>45</v>
      </c>
      <c r="B62" s="20"/>
      <c r="C62" s="33"/>
      <c r="D62" s="92">
        <f>SUM(D45:D58)</f>
        <v>1353</v>
      </c>
      <c r="E62" s="93">
        <f>SUM(E45:E61)</f>
        <v>143439230.22</v>
      </c>
      <c r="F62" s="93">
        <f>SUM(F45:F61)</f>
        <v>12879761.890000001</v>
      </c>
      <c r="G62" s="94">
        <f>1-(+F62/E62)</f>
        <v>0.91020753617928896</v>
      </c>
      <c r="H62" s="2"/>
    </row>
    <row r="63" spans="1:8" ht="18" x14ac:dyDescent="0.25">
      <c r="A63" s="33"/>
      <c r="B63" s="33"/>
      <c r="C63" s="36"/>
      <c r="D63" s="102"/>
      <c r="E63" s="103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14587980.950000001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29"/>
      <c r="B72" s="130"/>
      <c r="C72" s="130"/>
      <c r="D72" s="130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108</v>
      </c>
      <c r="B9" s="13"/>
      <c r="C9" s="14"/>
      <c r="D9" s="84"/>
      <c r="E9" s="110"/>
      <c r="F9" s="85"/>
      <c r="G9" s="86"/>
      <c r="H9" s="15"/>
    </row>
    <row r="10" spans="1:8" ht="15.75" x14ac:dyDescent="0.25">
      <c r="A10" s="104" t="s">
        <v>11</v>
      </c>
      <c r="B10" s="13"/>
      <c r="C10" s="14"/>
      <c r="D10" s="84">
        <v>11</v>
      </c>
      <c r="E10" s="110">
        <v>1920309</v>
      </c>
      <c r="F10" s="85">
        <v>325376.5</v>
      </c>
      <c r="G10" s="111">
        <f>F10/E10</f>
        <v>0.16943965788839191</v>
      </c>
      <c r="H10" s="15"/>
    </row>
    <row r="11" spans="1:8" ht="15.75" x14ac:dyDescent="0.25">
      <c r="A11" s="104" t="s">
        <v>111</v>
      </c>
      <c r="B11" s="13"/>
      <c r="C11" s="14"/>
      <c r="D11" s="84">
        <v>6</v>
      </c>
      <c r="E11" s="110">
        <v>551064</v>
      </c>
      <c r="F11" s="85">
        <v>173621</v>
      </c>
      <c r="G11" s="111">
        <f>F11/E11</f>
        <v>0.31506503781774892</v>
      </c>
      <c r="H11" s="15"/>
    </row>
    <row r="12" spans="1:8" ht="15.75" x14ac:dyDescent="0.25">
      <c r="A12" s="104" t="s">
        <v>70</v>
      </c>
      <c r="B12" s="13"/>
      <c r="C12" s="14"/>
      <c r="D12" s="84">
        <v>2</v>
      </c>
      <c r="E12" s="110">
        <v>143621</v>
      </c>
      <c r="F12" s="85">
        <v>42364</v>
      </c>
      <c r="G12" s="111">
        <f>F12/E12</f>
        <v>0.29497079117956287</v>
      </c>
      <c r="H12" s="15"/>
    </row>
    <row r="13" spans="1:8" ht="15.75" x14ac:dyDescent="0.25">
      <c r="A13" s="104" t="s">
        <v>115</v>
      </c>
      <c r="B13" s="13"/>
      <c r="C13" s="14"/>
      <c r="D13" s="84"/>
      <c r="E13" s="110"/>
      <c r="F13" s="85"/>
      <c r="G13" s="111"/>
      <c r="H13" s="15"/>
    </row>
    <row r="14" spans="1:8" ht="15.75" x14ac:dyDescent="0.25">
      <c r="A14" s="104" t="s">
        <v>25</v>
      </c>
      <c r="B14" s="13"/>
      <c r="C14" s="14"/>
      <c r="D14" s="84">
        <v>2</v>
      </c>
      <c r="E14" s="110">
        <v>352292</v>
      </c>
      <c r="F14" s="85">
        <v>101405</v>
      </c>
      <c r="G14" s="111">
        <f>F14/E14</f>
        <v>0.28784360700782308</v>
      </c>
      <c r="H14" s="15"/>
    </row>
    <row r="15" spans="1:8" ht="15.75" x14ac:dyDescent="0.25">
      <c r="A15" s="104" t="s">
        <v>54</v>
      </c>
      <c r="B15" s="13"/>
      <c r="C15" s="14"/>
      <c r="D15" s="84"/>
      <c r="E15" s="110"/>
      <c r="F15" s="85"/>
      <c r="G15" s="111"/>
      <c r="H15" s="15"/>
    </row>
    <row r="16" spans="1:8" ht="15.75" x14ac:dyDescent="0.25">
      <c r="A16" s="104" t="s">
        <v>10</v>
      </c>
      <c r="B16" s="13"/>
      <c r="C16" s="14"/>
      <c r="D16" s="84"/>
      <c r="E16" s="110"/>
      <c r="F16" s="85"/>
      <c r="G16" s="111"/>
      <c r="H16" s="15"/>
    </row>
    <row r="17" spans="1:8" ht="15.75" x14ac:dyDescent="0.25">
      <c r="A17" s="104" t="s">
        <v>14</v>
      </c>
      <c r="B17" s="13"/>
      <c r="C17" s="14"/>
      <c r="D17" s="84">
        <v>2</v>
      </c>
      <c r="E17" s="110">
        <v>1204026</v>
      </c>
      <c r="F17" s="85">
        <v>132498.5</v>
      </c>
      <c r="G17" s="86">
        <f t="shared" ref="G17:G23" si="0">F17/E17</f>
        <v>0.11004621162665923</v>
      </c>
      <c r="H17" s="15"/>
    </row>
    <row r="18" spans="1:8" ht="15.75" x14ac:dyDescent="0.25">
      <c r="A18" s="104" t="s">
        <v>15</v>
      </c>
      <c r="B18" s="13"/>
      <c r="C18" s="14"/>
      <c r="D18" s="84">
        <v>2</v>
      </c>
      <c r="E18" s="110">
        <v>1637293</v>
      </c>
      <c r="F18" s="85">
        <v>260854.5</v>
      </c>
      <c r="G18" s="111">
        <f t="shared" si="0"/>
        <v>0.15932059808476554</v>
      </c>
      <c r="H18" s="15"/>
    </row>
    <row r="19" spans="1:8" ht="15.75" x14ac:dyDescent="0.25">
      <c r="A19" s="104" t="s">
        <v>55</v>
      </c>
      <c r="B19" s="13"/>
      <c r="C19" s="14"/>
      <c r="D19" s="84">
        <v>1</v>
      </c>
      <c r="E19" s="110">
        <v>306612</v>
      </c>
      <c r="F19" s="85">
        <v>115995</v>
      </c>
      <c r="G19" s="86">
        <f t="shared" si="0"/>
        <v>0.37831200344409222</v>
      </c>
      <c r="H19" s="15"/>
    </row>
    <row r="20" spans="1:8" ht="15.75" x14ac:dyDescent="0.25">
      <c r="A20" s="104" t="s">
        <v>17</v>
      </c>
      <c r="B20" s="13"/>
      <c r="C20" s="14"/>
      <c r="D20" s="84"/>
      <c r="E20" s="110"/>
      <c r="F20" s="85"/>
      <c r="G20" s="86"/>
      <c r="H20" s="15"/>
    </row>
    <row r="21" spans="1:8" ht="15.75" x14ac:dyDescent="0.25">
      <c r="A21" s="104" t="s">
        <v>125</v>
      </c>
      <c r="B21" s="13"/>
      <c r="C21" s="14"/>
      <c r="D21" s="84"/>
      <c r="E21" s="110"/>
      <c r="F21" s="85"/>
      <c r="G21" s="86"/>
      <c r="H21" s="15"/>
    </row>
    <row r="22" spans="1:8" ht="15.75" x14ac:dyDescent="0.25">
      <c r="A22" s="104" t="s">
        <v>56</v>
      </c>
      <c r="B22" s="13"/>
      <c r="C22" s="14"/>
      <c r="D22" s="84">
        <v>7</v>
      </c>
      <c r="E22" s="110">
        <v>2663504</v>
      </c>
      <c r="F22" s="85">
        <v>322880</v>
      </c>
      <c r="G22" s="86">
        <f t="shared" si="0"/>
        <v>0.12122377139287195</v>
      </c>
      <c r="H22" s="15"/>
    </row>
    <row r="23" spans="1:8" ht="15.75" x14ac:dyDescent="0.25">
      <c r="A23" s="104" t="s">
        <v>57</v>
      </c>
      <c r="B23" s="13"/>
      <c r="C23" s="14"/>
      <c r="D23" s="84">
        <v>3</v>
      </c>
      <c r="E23" s="110">
        <v>1556734</v>
      </c>
      <c r="F23" s="85">
        <v>322018</v>
      </c>
      <c r="G23" s="86">
        <f t="shared" si="0"/>
        <v>0.20685486409367304</v>
      </c>
      <c r="H23" s="15"/>
    </row>
    <row r="24" spans="1:8" ht="15.75" x14ac:dyDescent="0.25">
      <c r="A24" s="105" t="s">
        <v>20</v>
      </c>
      <c r="B24" s="13"/>
      <c r="C24" s="14"/>
      <c r="D24" s="84">
        <v>4</v>
      </c>
      <c r="E24" s="110">
        <v>803971</v>
      </c>
      <c r="F24" s="85">
        <v>173262</v>
      </c>
      <c r="G24" s="86">
        <f>F24/E24</f>
        <v>0.21550777329033013</v>
      </c>
      <c r="H24" s="15"/>
    </row>
    <row r="25" spans="1:8" ht="15.75" x14ac:dyDescent="0.25">
      <c r="A25" s="105" t="s">
        <v>21</v>
      </c>
      <c r="B25" s="13"/>
      <c r="C25" s="14"/>
      <c r="D25" s="84">
        <v>13</v>
      </c>
      <c r="E25" s="110">
        <v>37450</v>
      </c>
      <c r="F25" s="85">
        <v>37450</v>
      </c>
      <c r="G25" s="86">
        <f>F25/E25</f>
        <v>1</v>
      </c>
      <c r="H25" s="15"/>
    </row>
    <row r="26" spans="1:8" ht="15.75" x14ac:dyDescent="0.25">
      <c r="A26" s="81" t="s">
        <v>22</v>
      </c>
      <c r="B26" s="13"/>
      <c r="C26" s="14"/>
      <c r="D26" s="84"/>
      <c r="E26" s="110"/>
      <c r="F26" s="85"/>
      <c r="G26" s="86"/>
      <c r="H26" s="15"/>
    </row>
    <row r="27" spans="1:8" ht="15.75" x14ac:dyDescent="0.25">
      <c r="A27" s="81" t="s">
        <v>23</v>
      </c>
      <c r="B27" s="13"/>
      <c r="C27" s="14"/>
      <c r="D27" s="84"/>
      <c r="E27" s="110">
        <v>9876</v>
      </c>
      <c r="F27" s="85">
        <v>5767</v>
      </c>
      <c r="G27" s="86">
        <f>F27/E27</f>
        <v>0.58394086674767109</v>
      </c>
      <c r="H27" s="15"/>
    </row>
    <row r="28" spans="1:8" ht="15.75" x14ac:dyDescent="0.25">
      <c r="A28" s="104" t="s">
        <v>135</v>
      </c>
      <c r="B28" s="13"/>
      <c r="C28" s="14"/>
      <c r="D28" s="84">
        <v>1</v>
      </c>
      <c r="E28" s="110">
        <v>73394</v>
      </c>
      <c r="F28" s="85">
        <v>21750.5</v>
      </c>
      <c r="G28" s="111">
        <f>F28/E28</f>
        <v>0.29635256287979944</v>
      </c>
      <c r="H28" s="15"/>
    </row>
    <row r="29" spans="1:8" ht="15.75" x14ac:dyDescent="0.25">
      <c r="A29" s="81" t="s">
        <v>24</v>
      </c>
      <c r="B29" s="13"/>
      <c r="C29" s="14"/>
      <c r="D29" s="84">
        <v>2</v>
      </c>
      <c r="E29" s="110">
        <v>200205</v>
      </c>
      <c r="F29" s="85">
        <v>72843</v>
      </c>
      <c r="G29" s="86">
        <f>F29/E29</f>
        <v>0.36384206188656626</v>
      </c>
      <c r="H29" s="15"/>
    </row>
    <row r="30" spans="1:8" ht="15.75" x14ac:dyDescent="0.25">
      <c r="A30" s="81" t="s">
        <v>129</v>
      </c>
      <c r="B30" s="13"/>
      <c r="C30" s="14"/>
      <c r="D30" s="112"/>
      <c r="E30" s="110"/>
      <c r="F30" s="110"/>
      <c r="G30" s="113"/>
      <c r="H30" s="15"/>
    </row>
    <row r="31" spans="1:8" ht="15.75" x14ac:dyDescent="0.25">
      <c r="A31" s="81" t="s">
        <v>136</v>
      </c>
      <c r="B31" s="13"/>
      <c r="C31" s="14"/>
      <c r="D31" s="84">
        <v>1</v>
      </c>
      <c r="E31" s="114">
        <v>55400</v>
      </c>
      <c r="F31" s="85">
        <v>21784.5</v>
      </c>
      <c r="G31" s="111">
        <f>F31/E31</f>
        <v>0.39322202166064985</v>
      </c>
      <c r="H31" s="15"/>
    </row>
    <row r="32" spans="1:8" ht="15.75" x14ac:dyDescent="0.25">
      <c r="A32" s="81" t="s">
        <v>138</v>
      </c>
      <c r="B32" s="13"/>
      <c r="C32" s="14"/>
      <c r="D32" s="84"/>
      <c r="E32" s="114"/>
      <c r="F32" s="85"/>
      <c r="G32" s="111"/>
      <c r="H32" s="15"/>
    </row>
    <row r="33" spans="1:8" ht="15.75" x14ac:dyDescent="0.25">
      <c r="A33" s="81" t="s">
        <v>59</v>
      </c>
      <c r="B33" s="13"/>
      <c r="C33" s="14"/>
      <c r="D33" s="84">
        <v>7</v>
      </c>
      <c r="E33" s="114">
        <v>1155118</v>
      </c>
      <c r="F33" s="87">
        <v>241168</v>
      </c>
      <c r="G33" s="111">
        <f>F33/E33</f>
        <v>0.20878213308077617</v>
      </c>
      <c r="H33" s="15"/>
    </row>
    <row r="34" spans="1:8" ht="15.75" x14ac:dyDescent="0.25">
      <c r="A34" s="104" t="s">
        <v>60</v>
      </c>
      <c r="B34" s="13"/>
      <c r="C34" s="14"/>
      <c r="D34" s="84"/>
      <c r="E34" s="110"/>
      <c r="F34" s="85"/>
      <c r="G34" s="111"/>
      <c r="H34" s="15"/>
    </row>
    <row r="35" spans="1:8" ht="15.75" x14ac:dyDescent="0.25">
      <c r="A35" s="104" t="s">
        <v>105</v>
      </c>
      <c r="B35" s="13"/>
      <c r="C35" s="14"/>
      <c r="D35" s="84">
        <v>1</v>
      </c>
      <c r="E35" s="110">
        <v>123782</v>
      </c>
      <c r="F35" s="85">
        <v>39387</v>
      </c>
      <c r="G35" s="111">
        <f>F35/E35</f>
        <v>0.31819650676188782</v>
      </c>
      <c r="H35" s="15"/>
    </row>
    <row r="36" spans="1:8" x14ac:dyDescent="0.2">
      <c r="A36" s="16" t="s">
        <v>28</v>
      </c>
      <c r="B36" s="13"/>
      <c r="C36" s="14"/>
      <c r="D36" s="88"/>
      <c r="E36" s="114"/>
      <c r="F36" s="87"/>
      <c r="G36" s="90"/>
      <c r="H36" s="15"/>
    </row>
    <row r="37" spans="1:8" x14ac:dyDescent="0.2">
      <c r="A37" s="16" t="s">
        <v>29</v>
      </c>
      <c r="B37" s="13"/>
      <c r="C37" s="14"/>
      <c r="D37" s="88"/>
      <c r="E37" s="114"/>
      <c r="F37" s="87"/>
      <c r="G37" s="90"/>
      <c r="H37" s="15"/>
    </row>
    <row r="38" spans="1:8" x14ac:dyDescent="0.2">
      <c r="A38" s="16" t="s">
        <v>30</v>
      </c>
      <c r="B38" s="13"/>
      <c r="C38" s="14"/>
      <c r="D38" s="88"/>
      <c r="E38" s="110"/>
      <c r="F38" s="85"/>
      <c r="G38" s="90"/>
      <c r="H38" s="15"/>
    </row>
    <row r="39" spans="1:8" x14ac:dyDescent="0.2">
      <c r="A39" s="17"/>
      <c r="B39" s="18"/>
      <c r="C39" s="21"/>
      <c r="D39" s="88"/>
      <c r="E39" s="91"/>
      <c r="F39" s="91"/>
      <c r="G39" s="90"/>
      <c r="H39" s="15"/>
    </row>
    <row r="40" spans="1:8" ht="15.75" x14ac:dyDescent="0.25">
      <c r="A40" s="19" t="s">
        <v>31</v>
      </c>
      <c r="B40" s="20"/>
      <c r="C40" s="22"/>
      <c r="D40" s="92">
        <f>SUM(D9:D39)</f>
        <v>65</v>
      </c>
      <c r="E40" s="93">
        <f>SUM(E9:E39)</f>
        <v>12794651</v>
      </c>
      <c r="F40" s="93">
        <f>SUM(F9:F39)</f>
        <v>2410424.5</v>
      </c>
      <c r="G40" s="94">
        <f>F40/E40</f>
        <v>0.18839314179026845</v>
      </c>
      <c r="H40" s="2"/>
    </row>
    <row r="41" spans="1:8" ht="15.75" x14ac:dyDescent="0.25">
      <c r="A41" s="22"/>
      <c r="B41" s="22"/>
      <c r="C41" s="24"/>
      <c r="D41" s="95"/>
      <c r="E41" s="96"/>
      <c r="F41" s="97"/>
      <c r="G41" s="97"/>
      <c r="H41" s="2"/>
    </row>
    <row r="42" spans="1:8" ht="18" x14ac:dyDescent="0.25">
      <c r="A42" s="23" t="s">
        <v>32</v>
      </c>
      <c r="B42" s="24"/>
      <c r="C42" s="26"/>
      <c r="D42" s="25"/>
      <c r="E42" s="98"/>
      <c r="F42" s="99"/>
      <c r="G42" s="99"/>
      <c r="H42" s="2"/>
    </row>
    <row r="43" spans="1:8" ht="15.75" x14ac:dyDescent="0.25">
      <c r="A43" s="26"/>
      <c r="B43" s="26"/>
      <c r="C43" s="26"/>
      <c r="D43" s="100"/>
      <c r="E43" s="25" t="s">
        <v>148</v>
      </c>
      <c r="F43" s="25" t="s">
        <v>148</v>
      </c>
      <c r="G43" s="25" t="s">
        <v>5</v>
      </c>
      <c r="H43" s="2"/>
    </row>
    <row r="44" spans="1:8" ht="15.75" x14ac:dyDescent="0.25">
      <c r="A44" s="26"/>
      <c r="B44" s="26"/>
      <c r="C44" s="14"/>
      <c r="D44" s="100" t="s">
        <v>6</v>
      </c>
      <c r="E44" s="101" t="s">
        <v>149</v>
      </c>
      <c r="F44" s="99" t="s">
        <v>8</v>
      </c>
      <c r="G44" s="99" t="s">
        <v>150</v>
      </c>
      <c r="H44" s="15"/>
    </row>
    <row r="45" spans="1:8" ht="15.75" x14ac:dyDescent="0.25">
      <c r="A45" s="27" t="s">
        <v>33</v>
      </c>
      <c r="B45" s="28"/>
      <c r="C45" s="14"/>
      <c r="D45" s="84">
        <v>72</v>
      </c>
      <c r="E45" s="85">
        <v>8575308.4000000004</v>
      </c>
      <c r="F45" s="85">
        <v>601517.73</v>
      </c>
      <c r="G45" s="86">
        <f>1-(+F45/E45)</f>
        <v>0.92985468254412873</v>
      </c>
      <c r="H45" s="15"/>
    </row>
    <row r="46" spans="1:8" ht="15.75" x14ac:dyDescent="0.25">
      <c r="A46" s="27" t="s">
        <v>34</v>
      </c>
      <c r="B46" s="28"/>
      <c r="C46" s="14"/>
      <c r="D46" s="84">
        <v>8</v>
      </c>
      <c r="E46" s="85">
        <v>3113621.45</v>
      </c>
      <c r="F46" s="85">
        <v>309596.09999999998</v>
      </c>
      <c r="G46" s="86">
        <f t="shared" ref="G46:G55" si="1">1-(+F46/E46)</f>
        <v>0.90056719965106868</v>
      </c>
      <c r="H46" s="15"/>
    </row>
    <row r="47" spans="1:8" ht="15.75" x14ac:dyDescent="0.25">
      <c r="A47" s="27" t="s">
        <v>35</v>
      </c>
      <c r="B47" s="28"/>
      <c r="C47" s="14"/>
      <c r="D47" s="84">
        <v>183</v>
      </c>
      <c r="E47" s="85">
        <v>13949184.5</v>
      </c>
      <c r="F47" s="85">
        <v>962879.02</v>
      </c>
      <c r="G47" s="86">
        <f t="shared" si="1"/>
        <v>0.93097237906631747</v>
      </c>
      <c r="H47" s="15"/>
    </row>
    <row r="48" spans="1:8" ht="15.75" x14ac:dyDescent="0.25">
      <c r="A48" s="27" t="s">
        <v>36</v>
      </c>
      <c r="B48" s="28"/>
      <c r="C48" s="14"/>
      <c r="D48" s="84">
        <v>8</v>
      </c>
      <c r="E48" s="85">
        <v>1879081.5</v>
      </c>
      <c r="F48" s="85">
        <v>124952.48</v>
      </c>
      <c r="G48" s="86">
        <f t="shared" si="1"/>
        <v>0.93350342707328027</v>
      </c>
      <c r="H48" s="15"/>
    </row>
    <row r="49" spans="1:8" ht="15.75" x14ac:dyDescent="0.25">
      <c r="A49" s="27" t="s">
        <v>37</v>
      </c>
      <c r="B49" s="28"/>
      <c r="C49" s="14"/>
      <c r="D49" s="84">
        <v>124</v>
      </c>
      <c r="E49" s="85">
        <v>14921680.02</v>
      </c>
      <c r="F49" s="85">
        <v>1299589.3999999999</v>
      </c>
      <c r="G49" s="86">
        <f t="shared" si="1"/>
        <v>0.91290595976739086</v>
      </c>
      <c r="H49" s="15"/>
    </row>
    <row r="50" spans="1:8" ht="15.75" x14ac:dyDescent="0.25">
      <c r="A50" s="27" t="s">
        <v>38</v>
      </c>
      <c r="B50" s="28"/>
      <c r="C50" s="14"/>
      <c r="D50" s="84">
        <v>8</v>
      </c>
      <c r="E50" s="85">
        <v>1971525</v>
      </c>
      <c r="F50" s="85">
        <v>38497</v>
      </c>
      <c r="G50" s="86">
        <f t="shared" si="1"/>
        <v>0.98047349133285144</v>
      </c>
      <c r="H50" s="15"/>
    </row>
    <row r="51" spans="1:8" ht="15.75" x14ac:dyDescent="0.25">
      <c r="A51" s="27" t="s">
        <v>39</v>
      </c>
      <c r="B51" s="28"/>
      <c r="C51" s="14"/>
      <c r="D51" s="84">
        <v>9</v>
      </c>
      <c r="E51" s="85">
        <v>1823375</v>
      </c>
      <c r="F51" s="85">
        <v>220321</v>
      </c>
      <c r="G51" s="86">
        <f t="shared" si="1"/>
        <v>0.87916857475834642</v>
      </c>
      <c r="H51" s="15"/>
    </row>
    <row r="52" spans="1:8" ht="15.75" x14ac:dyDescent="0.25">
      <c r="A52" s="27" t="s">
        <v>40</v>
      </c>
      <c r="B52" s="28"/>
      <c r="C52" s="14"/>
      <c r="D52" s="84">
        <v>2</v>
      </c>
      <c r="E52" s="85">
        <v>297720</v>
      </c>
      <c r="F52" s="85">
        <v>32260</v>
      </c>
      <c r="G52" s="86">
        <f t="shared" si="1"/>
        <v>0.89164315464194543</v>
      </c>
      <c r="H52" s="15"/>
    </row>
    <row r="53" spans="1:8" ht="15.75" x14ac:dyDescent="0.25">
      <c r="A53" s="27" t="s">
        <v>41</v>
      </c>
      <c r="B53" s="28"/>
      <c r="C53" s="14"/>
      <c r="D53" s="84">
        <v>2</v>
      </c>
      <c r="E53" s="85">
        <v>486825</v>
      </c>
      <c r="F53" s="85">
        <v>69115</v>
      </c>
      <c r="G53" s="86">
        <f t="shared" si="1"/>
        <v>0.85802906588609873</v>
      </c>
      <c r="H53" s="15"/>
    </row>
    <row r="54" spans="1:8" ht="15.75" x14ac:dyDescent="0.25">
      <c r="A54" s="29" t="s">
        <v>61</v>
      </c>
      <c r="B54" s="30"/>
      <c r="C54" s="14"/>
      <c r="D54" s="84">
        <v>3</v>
      </c>
      <c r="E54" s="85">
        <v>214700</v>
      </c>
      <c r="F54" s="85">
        <v>36200</v>
      </c>
      <c r="G54" s="86">
        <f t="shared" si="1"/>
        <v>0.83139264089427112</v>
      </c>
      <c r="H54" s="15"/>
    </row>
    <row r="55" spans="1:8" ht="15.75" x14ac:dyDescent="0.25">
      <c r="A55" s="27" t="s">
        <v>62</v>
      </c>
      <c r="B55" s="30"/>
      <c r="C55" s="14"/>
      <c r="D55" s="84">
        <v>805</v>
      </c>
      <c r="E55" s="85">
        <v>81864590.980000004</v>
      </c>
      <c r="F55" s="85">
        <v>9693520.2599999998</v>
      </c>
      <c r="G55" s="86">
        <f t="shared" si="1"/>
        <v>0.88159080569561288</v>
      </c>
      <c r="H55" s="15"/>
    </row>
    <row r="56" spans="1:8" ht="15.75" x14ac:dyDescent="0.25">
      <c r="A56" s="27" t="s">
        <v>63</v>
      </c>
      <c r="B56" s="30"/>
      <c r="C56" s="14"/>
      <c r="D56" s="84"/>
      <c r="E56" s="85"/>
      <c r="F56" s="85"/>
      <c r="G56" s="86"/>
      <c r="H56" s="15"/>
    </row>
    <row r="57" spans="1:8" x14ac:dyDescent="0.2">
      <c r="A57" s="31" t="s">
        <v>42</v>
      </c>
      <c r="B57" s="30"/>
      <c r="C57" s="14"/>
      <c r="D57" s="88"/>
      <c r="E57" s="107"/>
      <c r="F57" s="85"/>
      <c r="G57" s="90"/>
      <c r="H57" s="15"/>
    </row>
    <row r="58" spans="1:8" x14ac:dyDescent="0.2">
      <c r="A58" s="16" t="s">
        <v>43</v>
      </c>
      <c r="B58" s="28"/>
      <c r="C58" s="14"/>
      <c r="D58" s="88"/>
      <c r="E58" s="107"/>
      <c r="F58" s="85"/>
      <c r="G58" s="90"/>
      <c r="H58" s="15"/>
    </row>
    <row r="59" spans="1:8" x14ac:dyDescent="0.2">
      <c r="A59" s="16" t="s">
        <v>44</v>
      </c>
      <c r="B59" s="28"/>
      <c r="C59" s="14"/>
      <c r="D59" s="88"/>
      <c r="E59" s="89"/>
      <c r="F59" s="85"/>
      <c r="G59" s="90"/>
      <c r="H59" s="15"/>
    </row>
    <row r="60" spans="1:8" x14ac:dyDescent="0.2">
      <c r="A60" s="16" t="s">
        <v>30</v>
      </c>
      <c r="B60" s="28"/>
      <c r="C60" s="14"/>
      <c r="D60" s="88"/>
      <c r="E60" s="106"/>
      <c r="F60" s="85"/>
      <c r="G60" s="90"/>
      <c r="H60" s="15"/>
    </row>
    <row r="61" spans="1:8" ht="15.75" x14ac:dyDescent="0.25">
      <c r="A61" s="32"/>
      <c r="B61" s="18"/>
      <c r="C61" s="21"/>
      <c r="D61" s="88"/>
      <c r="E61" s="108"/>
      <c r="F61" s="91"/>
      <c r="G61" s="90"/>
      <c r="H61" s="2"/>
    </row>
    <row r="62" spans="1:8" ht="18" x14ac:dyDescent="0.25">
      <c r="A62" s="20" t="s">
        <v>45</v>
      </c>
      <c r="B62" s="20"/>
      <c r="C62" s="39"/>
      <c r="D62" s="92">
        <f>SUM(D45:D58)</f>
        <v>1224</v>
      </c>
      <c r="E62" s="93">
        <f>SUM(E45:E61)</f>
        <v>129097611.85000001</v>
      </c>
      <c r="F62" s="93">
        <f>SUM(F45:F61)</f>
        <v>13388447.99</v>
      </c>
      <c r="G62" s="94">
        <f>1-(F62/E62)</f>
        <v>0.89629205530497191</v>
      </c>
      <c r="H62" s="2"/>
    </row>
    <row r="63" spans="1:8" ht="18" x14ac:dyDescent="0.25">
      <c r="A63" s="33"/>
      <c r="B63" s="33"/>
      <c r="C63" s="39"/>
      <c r="D63" s="109"/>
      <c r="E63" s="103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15798872.49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29"/>
      <c r="B71" s="130"/>
      <c r="C71" s="130"/>
      <c r="D71" s="130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123</v>
      </c>
      <c r="B9" s="13"/>
      <c r="C9" s="14"/>
      <c r="D9" s="84"/>
      <c r="E9" s="85"/>
      <c r="F9" s="85"/>
      <c r="G9" s="86"/>
      <c r="H9" s="15"/>
    </row>
    <row r="10" spans="1:8" ht="15.75" x14ac:dyDescent="0.25">
      <c r="A10" s="104" t="s">
        <v>11</v>
      </c>
      <c r="B10" s="13"/>
      <c r="C10" s="14"/>
      <c r="D10" s="84">
        <v>2</v>
      </c>
      <c r="E10" s="85">
        <v>261840</v>
      </c>
      <c r="F10" s="85">
        <v>44403</v>
      </c>
      <c r="G10" s="86">
        <f>F10/E10</f>
        <v>0.16958065994500457</v>
      </c>
      <c r="H10" s="15"/>
    </row>
    <row r="11" spans="1:8" ht="15.75" x14ac:dyDescent="0.25">
      <c r="A11" s="104" t="s">
        <v>108</v>
      </c>
      <c r="B11" s="13"/>
      <c r="C11" s="14"/>
      <c r="D11" s="84"/>
      <c r="E11" s="85"/>
      <c r="F11" s="85"/>
      <c r="G11" s="86"/>
      <c r="H11" s="15"/>
    </row>
    <row r="12" spans="1:8" ht="15.75" x14ac:dyDescent="0.25">
      <c r="A12" s="104" t="s">
        <v>66</v>
      </c>
      <c r="B12" s="13"/>
      <c r="C12" s="14"/>
      <c r="D12" s="84">
        <v>1</v>
      </c>
      <c r="E12" s="85">
        <v>51077</v>
      </c>
      <c r="F12" s="85">
        <v>15839.5</v>
      </c>
      <c r="G12" s="86">
        <f>F12/E12</f>
        <v>0.31011022573761182</v>
      </c>
      <c r="H12" s="15"/>
    </row>
    <row r="13" spans="1:8" ht="15.75" x14ac:dyDescent="0.25">
      <c r="A13" s="104" t="s">
        <v>67</v>
      </c>
      <c r="B13" s="13"/>
      <c r="C13" s="14"/>
      <c r="D13" s="84"/>
      <c r="E13" s="85"/>
      <c r="F13" s="85"/>
      <c r="G13" s="86"/>
      <c r="H13" s="15"/>
    </row>
    <row r="14" spans="1:8" ht="15.75" x14ac:dyDescent="0.25">
      <c r="A14" s="104" t="s">
        <v>143</v>
      </c>
      <c r="B14" s="13"/>
      <c r="C14" s="14"/>
      <c r="D14" s="84"/>
      <c r="E14" s="85"/>
      <c r="F14" s="85"/>
      <c r="G14" s="86"/>
      <c r="H14" s="15"/>
    </row>
    <row r="15" spans="1:8" ht="15.75" x14ac:dyDescent="0.25">
      <c r="A15" s="104" t="s">
        <v>25</v>
      </c>
      <c r="B15" s="13"/>
      <c r="C15" s="14"/>
      <c r="D15" s="84"/>
      <c r="E15" s="85"/>
      <c r="F15" s="85"/>
      <c r="G15" s="86"/>
      <c r="H15" s="15"/>
    </row>
    <row r="16" spans="1:8" ht="15.75" x14ac:dyDescent="0.25">
      <c r="A16" s="104" t="s">
        <v>119</v>
      </c>
      <c r="B16" s="13"/>
      <c r="C16" s="14"/>
      <c r="D16" s="84"/>
      <c r="E16" s="85"/>
      <c r="F16" s="85"/>
      <c r="G16" s="86"/>
      <c r="H16" s="15"/>
    </row>
    <row r="17" spans="1:8" ht="15.75" x14ac:dyDescent="0.25">
      <c r="A17" s="104" t="s">
        <v>145</v>
      </c>
      <c r="B17" s="13"/>
      <c r="C17" s="14"/>
      <c r="D17" s="84"/>
      <c r="E17" s="85"/>
      <c r="F17" s="85"/>
      <c r="G17" s="86"/>
      <c r="H17" s="15"/>
    </row>
    <row r="18" spans="1:8" ht="15.75" x14ac:dyDescent="0.25">
      <c r="A18" s="104" t="s">
        <v>14</v>
      </c>
      <c r="B18" s="13"/>
      <c r="C18" s="14"/>
      <c r="D18" s="84">
        <v>1</v>
      </c>
      <c r="E18" s="85">
        <v>424118</v>
      </c>
      <c r="F18" s="85">
        <v>160264.5</v>
      </c>
      <c r="G18" s="86">
        <f>F18/E18</f>
        <v>0.37787714739765821</v>
      </c>
      <c r="H18" s="15"/>
    </row>
    <row r="19" spans="1:8" ht="15.75" x14ac:dyDescent="0.25">
      <c r="A19" s="104" t="s">
        <v>15</v>
      </c>
      <c r="B19" s="13"/>
      <c r="C19" s="14"/>
      <c r="D19" s="84"/>
      <c r="E19" s="85"/>
      <c r="F19" s="85"/>
      <c r="G19" s="86"/>
      <c r="H19" s="15"/>
    </row>
    <row r="20" spans="1:8" ht="15.75" x14ac:dyDescent="0.25">
      <c r="A20" s="104" t="s">
        <v>109</v>
      </c>
      <c r="B20" s="13"/>
      <c r="C20" s="14"/>
      <c r="D20" s="84"/>
      <c r="E20" s="85"/>
      <c r="F20" s="85"/>
      <c r="G20" s="86"/>
      <c r="H20" s="15"/>
    </row>
    <row r="21" spans="1:8" ht="15.75" x14ac:dyDescent="0.25">
      <c r="A21" s="104" t="s">
        <v>136</v>
      </c>
      <c r="B21" s="13"/>
      <c r="C21" s="14"/>
      <c r="D21" s="84"/>
      <c r="E21" s="85"/>
      <c r="F21" s="85"/>
      <c r="G21" s="86"/>
      <c r="H21" s="15"/>
    </row>
    <row r="22" spans="1:8" ht="15.75" x14ac:dyDescent="0.25">
      <c r="A22" s="104" t="s">
        <v>140</v>
      </c>
      <c r="B22" s="13"/>
      <c r="C22" s="14"/>
      <c r="D22" s="84"/>
      <c r="E22" s="85"/>
      <c r="F22" s="85"/>
      <c r="G22" s="86"/>
      <c r="H22" s="15"/>
    </row>
    <row r="23" spans="1:8" ht="15.75" x14ac:dyDescent="0.25">
      <c r="A23" s="104" t="s">
        <v>127</v>
      </c>
      <c r="B23" s="13"/>
      <c r="C23" s="14"/>
      <c r="D23" s="84">
        <v>4</v>
      </c>
      <c r="E23" s="85">
        <v>277702</v>
      </c>
      <c r="F23" s="85">
        <v>28224.5</v>
      </c>
      <c r="G23" s="86">
        <f>F23/E23</f>
        <v>0.10163592628068938</v>
      </c>
      <c r="H23" s="15"/>
    </row>
    <row r="24" spans="1:8" ht="15.75" x14ac:dyDescent="0.25">
      <c r="A24" s="104" t="s">
        <v>10</v>
      </c>
      <c r="B24" s="13"/>
      <c r="C24" s="14"/>
      <c r="D24" s="84"/>
      <c r="E24" s="85"/>
      <c r="F24" s="85"/>
      <c r="G24" s="86"/>
      <c r="H24" s="15"/>
    </row>
    <row r="25" spans="1:8" ht="15.75" x14ac:dyDescent="0.25">
      <c r="A25" s="105" t="s">
        <v>20</v>
      </c>
      <c r="B25" s="13"/>
      <c r="C25" s="14"/>
      <c r="D25" s="84"/>
      <c r="E25" s="85"/>
      <c r="F25" s="85"/>
      <c r="G25" s="86"/>
      <c r="H25" s="15"/>
    </row>
    <row r="26" spans="1:8" ht="15.75" x14ac:dyDescent="0.25">
      <c r="A26" s="105" t="s">
        <v>21</v>
      </c>
      <c r="B26" s="13"/>
      <c r="C26" s="14"/>
      <c r="D26" s="84"/>
      <c r="E26" s="85"/>
      <c r="F26" s="85"/>
      <c r="G26" s="86"/>
      <c r="H26" s="15"/>
    </row>
    <row r="27" spans="1:8" ht="15.75" x14ac:dyDescent="0.25">
      <c r="A27" s="81" t="s">
        <v>22</v>
      </c>
      <c r="B27" s="13"/>
      <c r="C27" s="14"/>
      <c r="D27" s="84"/>
      <c r="E27" s="85"/>
      <c r="F27" s="85"/>
      <c r="G27" s="86"/>
      <c r="H27" s="15"/>
    </row>
    <row r="28" spans="1:8" ht="15.75" x14ac:dyDescent="0.25">
      <c r="A28" s="81" t="s">
        <v>23</v>
      </c>
      <c r="B28" s="13"/>
      <c r="C28" s="14"/>
      <c r="D28" s="84"/>
      <c r="E28" s="85"/>
      <c r="F28" s="85"/>
      <c r="G28" s="86"/>
      <c r="H28" s="15"/>
    </row>
    <row r="29" spans="1:8" ht="15.75" x14ac:dyDescent="0.25">
      <c r="A29" s="81" t="s">
        <v>76</v>
      </c>
      <c r="B29" s="13"/>
      <c r="C29" s="14"/>
      <c r="D29" s="84"/>
      <c r="E29" s="85"/>
      <c r="F29" s="85"/>
      <c r="G29" s="86"/>
      <c r="H29" s="15"/>
    </row>
    <row r="30" spans="1:8" ht="15.75" x14ac:dyDescent="0.25">
      <c r="A30" s="81" t="s">
        <v>70</v>
      </c>
      <c r="B30" s="13"/>
      <c r="C30" s="14"/>
      <c r="D30" s="84"/>
      <c r="E30" s="85"/>
      <c r="F30" s="85"/>
      <c r="G30" s="86"/>
      <c r="H30" s="15"/>
    </row>
    <row r="31" spans="1:8" ht="15.75" x14ac:dyDescent="0.25">
      <c r="A31" s="81" t="s">
        <v>117</v>
      </c>
      <c r="B31" s="13"/>
      <c r="C31" s="14"/>
      <c r="D31" s="84"/>
      <c r="E31" s="85"/>
      <c r="F31" s="85"/>
      <c r="G31" s="86"/>
      <c r="H31" s="15"/>
    </row>
    <row r="32" spans="1:8" ht="15.75" x14ac:dyDescent="0.25">
      <c r="A32" s="81" t="s">
        <v>54</v>
      </c>
      <c r="B32" s="13"/>
      <c r="C32" s="14"/>
      <c r="D32" s="84"/>
      <c r="E32" s="85"/>
      <c r="F32" s="85"/>
      <c r="G32" s="86"/>
      <c r="H32" s="15"/>
    </row>
    <row r="33" spans="1:8" ht="15.75" x14ac:dyDescent="0.25">
      <c r="A33" s="81" t="s">
        <v>105</v>
      </c>
      <c r="B33" s="13"/>
      <c r="C33" s="14"/>
      <c r="D33" s="84"/>
      <c r="E33" s="85"/>
      <c r="F33" s="85"/>
      <c r="G33" s="86"/>
      <c r="H33" s="15"/>
    </row>
    <row r="34" spans="1:8" ht="15.75" x14ac:dyDescent="0.25">
      <c r="A34" s="81" t="s">
        <v>110</v>
      </c>
      <c r="B34" s="13"/>
      <c r="C34" s="14"/>
      <c r="D34" s="84"/>
      <c r="E34" s="85"/>
      <c r="F34" s="85"/>
      <c r="G34" s="86"/>
      <c r="H34" s="15"/>
    </row>
    <row r="35" spans="1:8" x14ac:dyDescent="0.2">
      <c r="A35" s="16" t="s">
        <v>28</v>
      </c>
      <c r="B35" s="13"/>
      <c r="C35" s="14"/>
      <c r="D35" s="88"/>
      <c r="E35" s="106"/>
      <c r="F35" s="85"/>
      <c r="G35" s="90"/>
      <c r="H35" s="15"/>
    </row>
    <row r="36" spans="1:8" x14ac:dyDescent="0.2">
      <c r="A36" s="16" t="s">
        <v>44</v>
      </c>
      <c r="B36" s="13"/>
      <c r="C36" s="14"/>
      <c r="D36" s="88"/>
      <c r="E36" s="106"/>
      <c r="F36" s="85">
        <v>3</v>
      </c>
      <c r="G36" s="90"/>
      <c r="H36" s="15"/>
    </row>
    <row r="37" spans="1:8" x14ac:dyDescent="0.2">
      <c r="A37" s="16" t="s">
        <v>30</v>
      </c>
      <c r="B37" s="13"/>
      <c r="C37" s="14"/>
      <c r="D37" s="88"/>
      <c r="E37" s="89"/>
      <c r="F37" s="87"/>
      <c r="G37" s="90"/>
      <c r="H37" s="15"/>
    </row>
    <row r="38" spans="1:8" x14ac:dyDescent="0.2">
      <c r="A38" s="17"/>
      <c r="B38" s="18"/>
      <c r="C38" s="14"/>
      <c r="D38" s="88"/>
      <c r="E38" s="91"/>
      <c r="F38" s="91"/>
      <c r="G38" s="90"/>
      <c r="H38" s="15"/>
    </row>
    <row r="39" spans="1:8" ht="15.75" x14ac:dyDescent="0.25">
      <c r="A39" s="19" t="s">
        <v>31</v>
      </c>
      <c r="B39" s="20"/>
      <c r="C39" s="21"/>
      <c r="D39" s="92">
        <f>SUM(D9:D38)</f>
        <v>8</v>
      </c>
      <c r="E39" s="93">
        <f>SUM(E9:E38)</f>
        <v>1014737</v>
      </c>
      <c r="F39" s="93">
        <f>SUM(F9:F38)</f>
        <v>248734.5</v>
      </c>
      <c r="G39" s="94">
        <f>F39/E39</f>
        <v>0.24512213509510347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99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25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99" t="s">
        <v>150</v>
      </c>
      <c r="H43" s="2"/>
    </row>
    <row r="44" spans="1:8" ht="15.75" x14ac:dyDescent="0.25">
      <c r="A44" s="27" t="s">
        <v>33</v>
      </c>
      <c r="B44" s="28"/>
      <c r="C44" s="14"/>
      <c r="D44" s="84"/>
      <c r="E44" s="85"/>
      <c r="F44" s="85"/>
      <c r="G44" s="86"/>
      <c r="H44" s="15"/>
    </row>
    <row r="45" spans="1:8" ht="15.75" x14ac:dyDescent="0.25">
      <c r="A45" s="27" t="s">
        <v>34</v>
      </c>
      <c r="B45" s="28"/>
      <c r="C45" s="14"/>
      <c r="D45" s="84"/>
      <c r="E45" s="85"/>
      <c r="F45" s="85"/>
      <c r="G45" s="86"/>
      <c r="H45" s="15"/>
    </row>
    <row r="46" spans="1:8" ht="15.75" x14ac:dyDescent="0.25">
      <c r="A46" s="27" t="s">
        <v>35</v>
      </c>
      <c r="B46" s="28"/>
      <c r="C46" s="14"/>
      <c r="D46" s="84">
        <v>60</v>
      </c>
      <c r="E46" s="85">
        <v>1078550.5</v>
      </c>
      <c r="F46" s="85">
        <v>121791.75</v>
      </c>
      <c r="G46" s="86">
        <f>1-(+F46/E46)</f>
        <v>0.88707830555917411</v>
      </c>
      <c r="H46" s="15"/>
    </row>
    <row r="47" spans="1:8" ht="15.75" x14ac:dyDescent="0.25">
      <c r="A47" s="27" t="s">
        <v>36</v>
      </c>
      <c r="B47" s="28"/>
      <c r="C47" s="14"/>
      <c r="D47" s="84">
        <v>7</v>
      </c>
      <c r="E47" s="85">
        <v>755407.5</v>
      </c>
      <c r="F47" s="85">
        <v>52175</v>
      </c>
      <c r="G47" s="86"/>
      <c r="H47" s="15"/>
    </row>
    <row r="48" spans="1:8" ht="15.75" x14ac:dyDescent="0.25">
      <c r="A48" s="27" t="s">
        <v>37</v>
      </c>
      <c r="B48" s="28"/>
      <c r="C48" s="14"/>
      <c r="D48" s="84">
        <v>46</v>
      </c>
      <c r="E48" s="85">
        <v>1778164</v>
      </c>
      <c r="F48" s="85">
        <v>172088.95999999999</v>
      </c>
      <c r="G48" s="86">
        <f>1-(+F48/E48)</f>
        <v>0.9032209852409564</v>
      </c>
      <c r="H48" s="15"/>
    </row>
    <row r="49" spans="1:8" ht="15.75" x14ac:dyDescent="0.25">
      <c r="A49" s="27" t="s">
        <v>38</v>
      </c>
      <c r="B49" s="28"/>
      <c r="C49" s="14"/>
      <c r="D49" s="84"/>
      <c r="E49" s="85"/>
      <c r="F49" s="85"/>
      <c r="G49" s="86"/>
      <c r="H49" s="15"/>
    </row>
    <row r="50" spans="1:8" ht="15.75" x14ac:dyDescent="0.25">
      <c r="A50" s="27" t="s">
        <v>39</v>
      </c>
      <c r="B50" s="28"/>
      <c r="C50" s="14"/>
      <c r="D50" s="84">
        <v>18</v>
      </c>
      <c r="E50" s="85">
        <v>997450</v>
      </c>
      <c r="F50" s="85">
        <v>47409.599999999999</v>
      </c>
      <c r="G50" s="86">
        <f>1-(+F50/E50)</f>
        <v>0.95246919645094996</v>
      </c>
      <c r="H50" s="15"/>
    </row>
    <row r="51" spans="1:8" ht="15.75" x14ac:dyDescent="0.25">
      <c r="A51" s="27" t="s">
        <v>40</v>
      </c>
      <c r="B51" s="28"/>
      <c r="C51" s="14"/>
      <c r="D51" s="84"/>
      <c r="E51" s="85"/>
      <c r="F51" s="85"/>
      <c r="G51" s="86"/>
      <c r="H51" s="15"/>
    </row>
    <row r="52" spans="1:8" ht="15.75" x14ac:dyDescent="0.25">
      <c r="A52" s="27" t="s">
        <v>41</v>
      </c>
      <c r="B52" s="28"/>
      <c r="C52" s="14"/>
      <c r="D52" s="84"/>
      <c r="E52" s="85"/>
      <c r="F52" s="85"/>
      <c r="G52" s="86"/>
      <c r="H52" s="15"/>
    </row>
    <row r="53" spans="1:8" ht="15.75" x14ac:dyDescent="0.25">
      <c r="A53" s="29" t="s">
        <v>61</v>
      </c>
      <c r="B53" s="30"/>
      <c r="C53" s="14"/>
      <c r="D53" s="84"/>
      <c r="E53" s="85"/>
      <c r="F53" s="85"/>
      <c r="G53" s="86"/>
      <c r="H53" s="15"/>
    </row>
    <row r="54" spans="1:8" ht="15.75" x14ac:dyDescent="0.25">
      <c r="A54" s="27" t="s">
        <v>62</v>
      </c>
      <c r="B54" s="30"/>
      <c r="C54" s="14"/>
      <c r="D54" s="84">
        <v>620</v>
      </c>
      <c r="E54" s="85">
        <v>25696342.640000001</v>
      </c>
      <c r="F54" s="85">
        <v>3125996.61</v>
      </c>
      <c r="G54" s="86">
        <f>1-(+F54/E54)</f>
        <v>0.87834857848081682</v>
      </c>
      <c r="H54" s="15"/>
    </row>
    <row r="55" spans="1:8" ht="15.75" x14ac:dyDescent="0.25">
      <c r="A55" s="27" t="s">
        <v>63</v>
      </c>
      <c r="B55" s="30"/>
      <c r="C55" s="14"/>
      <c r="D55" s="84">
        <v>3</v>
      </c>
      <c r="E55" s="85">
        <v>63228.42</v>
      </c>
      <c r="F55" s="85">
        <v>7715.96</v>
      </c>
      <c r="G55" s="86">
        <f>1-(+F55/E55)</f>
        <v>0.87796690159266988</v>
      </c>
      <c r="H55" s="15"/>
    </row>
    <row r="56" spans="1:8" ht="15.75" x14ac:dyDescent="0.25">
      <c r="A56" s="83" t="s">
        <v>139</v>
      </c>
      <c r="B56" s="30"/>
      <c r="C56" s="14"/>
      <c r="D56" s="84">
        <v>136</v>
      </c>
      <c r="E56" s="85">
        <v>8645144.9700000007</v>
      </c>
      <c r="F56" s="85">
        <v>776250.17</v>
      </c>
      <c r="G56" s="86">
        <f>1-(+F56/E56)</f>
        <v>0.91020969888952596</v>
      </c>
      <c r="H56" s="15"/>
    </row>
    <row r="57" spans="1:8" x14ac:dyDescent="0.2">
      <c r="A57" s="16" t="s">
        <v>42</v>
      </c>
      <c r="B57" s="30"/>
      <c r="C57" s="14"/>
      <c r="D57" s="88"/>
      <c r="E57" s="107"/>
      <c r="F57" s="85"/>
      <c r="G57" s="90"/>
      <c r="H57" s="15"/>
    </row>
    <row r="58" spans="1:8" x14ac:dyDescent="0.2">
      <c r="A58" s="16" t="s">
        <v>43</v>
      </c>
      <c r="B58" s="28"/>
      <c r="C58" s="14"/>
      <c r="D58" s="88"/>
      <c r="E58" s="107"/>
      <c r="F58" s="85"/>
      <c r="G58" s="90"/>
      <c r="H58" s="15"/>
    </row>
    <row r="59" spans="1:8" x14ac:dyDescent="0.2">
      <c r="A59" s="16" t="s">
        <v>44</v>
      </c>
      <c r="B59" s="28"/>
      <c r="C59" s="14"/>
      <c r="D59" s="88"/>
      <c r="E59" s="106"/>
      <c r="F59" s="85"/>
      <c r="G59" s="90"/>
      <c r="H59" s="15"/>
    </row>
    <row r="60" spans="1:8" x14ac:dyDescent="0.2">
      <c r="A60" s="16" t="s">
        <v>30</v>
      </c>
      <c r="B60" s="28"/>
      <c r="C60" s="14"/>
      <c r="D60" s="88"/>
      <c r="E60" s="106"/>
      <c r="F60" s="85"/>
      <c r="G60" s="90"/>
      <c r="H60" s="15"/>
    </row>
    <row r="61" spans="1:8" ht="15.75" x14ac:dyDescent="0.25">
      <c r="A61" s="32"/>
      <c r="B61" s="18"/>
      <c r="C61" s="14"/>
      <c r="D61" s="88"/>
      <c r="E61" s="91"/>
      <c r="F61" s="91"/>
      <c r="G61" s="90"/>
      <c r="H61" s="15"/>
    </row>
    <row r="62" spans="1:8" ht="15.75" x14ac:dyDescent="0.25">
      <c r="A62" s="20" t="s">
        <v>45</v>
      </c>
      <c r="B62" s="20"/>
      <c r="C62" s="21"/>
      <c r="D62" s="92">
        <f>SUM(D44:D58)</f>
        <v>890</v>
      </c>
      <c r="E62" s="93">
        <f>SUM(E44:E61)</f>
        <v>39014288.030000001</v>
      </c>
      <c r="F62" s="93">
        <f>SUM(F44:F61)</f>
        <v>4303428.05</v>
      </c>
      <c r="G62" s="94">
        <f>1-(+F62/E62)</f>
        <v>0.88969610193345361</v>
      </c>
      <c r="H62" s="2"/>
    </row>
    <row r="63" spans="1:8" x14ac:dyDescent="0.2">
      <c r="A63" s="33"/>
      <c r="B63" s="33"/>
      <c r="C63" s="33"/>
      <c r="D63" s="102"/>
      <c r="E63" s="103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4552162.55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29"/>
      <c r="B72" s="130"/>
      <c r="C72" s="130"/>
      <c r="D72" s="130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123</v>
      </c>
      <c r="B9" s="13"/>
      <c r="C9" s="14"/>
      <c r="D9" s="84"/>
      <c r="E9" s="110"/>
      <c r="F9" s="85"/>
      <c r="G9" s="86"/>
      <c r="H9" s="15"/>
    </row>
    <row r="10" spans="1:8" ht="15.75" x14ac:dyDescent="0.25">
      <c r="A10" s="104" t="s">
        <v>11</v>
      </c>
      <c r="B10" s="13"/>
      <c r="C10" s="14"/>
      <c r="D10" s="84"/>
      <c r="E10" s="110"/>
      <c r="F10" s="85"/>
      <c r="G10" s="86"/>
      <c r="H10" s="15"/>
    </row>
    <row r="11" spans="1:8" ht="15.75" x14ac:dyDescent="0.25">
      <c r="A11" s="104" t="s">
        <v>108</v>
      </c>
      <c r="B11" s="13"/>
      <c r="C11" s="14"/>
      <c r="D11" s="84">
        <v>6</v>
      </c>
      <c r="E11" s="110">
        <v>1055492</v>
      </c>
      <c r="F11" s="85">
        <v>-5331</v>
      </c>
      <c r="G11" s="86">
        <f t="shared" ref="G11:G22" si="0">F11/E11</f>
        <v>-5.050725159451706E-3</v>
      </c>
      <c r="H11" s="15"/>
    </row>
    <row r="12" spans="1:8" ht="15.75" x14ac:dyDescent="0.25">
      <c r="A12" s="104" t="s">
        <v>66</v>
      </c>
      <c r="B12" s="13"/>
      <c r="C12" s="14"/>
      <c r="D12" s="84"/>
      <c r="E12" s="110"/>
      <c r="F12" s="85"/>
      <c r="G12" s="86"/>
      <c r="H12" s="15"/>
    </row>
    <row r="13" spans="1:8" ht="15.75" x14ac:dyDescent="0.25">
      <c r="A13" s="104" t="s">
        <v>67</v>
      </c>
      <c r="B13" s="13"/>
      <c r="C13" s="14"/>
      <c r="D13" s="84">
        <v>1</v>
      </c>
      <c r="E13" s="110">
        <v>13385</v>
      </c>
      <c r="F13" s="85">
        <v>8160</v>
      </c>
      <c r="G13" s="86">
        <f t="shared" si="0"/>
        <v>0.60963765409039972</v>
      </c>
      <c r="H13" s="15"/>
    </row>
    <row r="14" spans="1:8" ht="15.75" x14ac:dyDescent="0.25">
      <c r="A14" s="104" t="s">
        <v>143</v>
      </c>
      <c r="B14" s="13"/>
      <c r="C14" s="14"/>
      <c r="D14" s="84">
        <v>2</v>
      </c>
      <c r="E14" s="110">
        <v>678886</v>
      </c>
      <c r="F14" s="85">
        <v>170989</v>
      </c>
      <c r="G14" s="86">
        <f t="shared" si="0"/>
        <v>0.25186702922140092</v>
      </c>
      <c r="H14" s="15"/>
    </row>
    <row r="15" spans="1:8" ht="15.75" x14ac:dyDescent="0.25">
      <c r="A15" s="104" t="s">
        <v>25</v>
      </c>
      <c r="B15" s="13"/>
      <c r="C15" s="14"/>
      <c r="D15" s="84">
        <v>2</v>
      </c>
      <c r="E15" s="110">
        <v>113556</v>
      </c>
      <c r="F15" s="85">
        <v>32445</v>
      </c>
      <c r="G15" s="86">
        <f t="shared" si="0"/>
        <v>0.28571805981189896</v>
      </c>
      <c r="H15" s="15"/>
    </row>
    <row r="16" spans="1:8" ht="15.75" x14ac:dyDescent="0.25">
      <c r="A16" s="104" t="s">
        <v>119</v>
      </c>
      <c r="B16" s="13"/>
      <c r="C16" s="14"/>
      <c r="D16" s="84">
        <v>1</v>
      </c>
      <c r="E16" s="110">
        <v>21640</v>
      </c>
      <c r="F16" s="85">
        <v>4563.5</v>
      </c>
      <c r="G16" s="86">
        <f t="shared" si="0"/>
        <v>0.2108826247689464</v>
      </c>
      <c r="H16" s="15"/>
    </row>
    <row r="17" spans="1:8" ht="15.75" x14ac:dyDescent="0.25">
      <c r="A17" s="104" t="s">
        <v>145</v>
      </c>
      <c r="B17" s="13"/>
      <c r="C17" s="14"/>
      <c r="D17" s="84">
        <v>2</v>
      </c>
      <c r="E17" s="110">
        <v>887714</v>
      </c>
      <c r="F17" s="85">
        <v>160917.5</v>
      </c>
      <c r="G17" s="86">
        <f t="shared" si="0"/>
        <v>0.18127178347981446</v>
      </c>
      <c r="H17" s="15"/>
    </row>
    <row r="18" spans="1:8" ht="15.75" x14ac:dyDescent="0.25">
      <c r="A18" s="104" t="s">
        <v>14</v>
      </c>
      <c r="B18" s="13"/>
      <c r="C18" s="14"/>
      <c r="D18" s="84">
        <v>2</v>
      </c>
      <c r="E18" s="110">
        <v>452296</v>
      </c>
      <c r="F18" s="85">
        <v>116373</v>
      </c>
      <c r="G18" s="86">
        <f t="shared" si="0"/>
        <v>0.25729389603268654</v>
      </c>
      <c r="H18" s="15"/>
    </row>
    <row r="19" spans="1:8" ht="15.75" x14ac:dyDescent="0.25">
      <c r="A19" s="104" t="s">
        <v>15</v>
      </c>
      <c r="B19" s="13"/>
      <c r="C19" s="14"/>
      <c r="D19" s="84">
        <v>3</v>
      </c>
      <c r="E19" s="110">
        <v>1250589</v>
      </c>
      <c r="F19" s="85">
        <v>220181</v>
      </c>
      <c r="G19" s="86">
        <f t="shared" si="0"/>
        <v>0.17606183966115166</v>
      </c>
      <c r="H19" s="15"/>
    </row>
    <row r="20" spans="1:8" ht="15.75" x14ac:dyDescent="0.25">
      <c r="A20" s="104" t="s">
        <v>109</v>
      </c>
      <c r="B20" s="13"/>
      <c r="C20" s="14"/>
      <c r="D20" s="84">
        <v>20</v>
      </c>
      <c r="E20" s="110">
        <v>1334693</v>
      </c>
      <c r="F20" s="85">
        <v>232974.5</v>
      </c>
      <c r="G20" s="86">
        <f t="shared" si="0"/>
        <v>0.17455287470601855</v>
      </c>
      <c r="H20" s="15"/>
    </row>
    <row r="21" spans="1:8" ht="15.75" x14ac:dyDescent="0.25">
      <c r="A21" s="104" t="s">
        <v>136</v>
      </c>
      <c r="B21" s="13"/>
      <c r="C21" s="14"/>
      <c r="D21" s="84">
        <v>1</v>
      </c>
      <c r="E21" s="110">
        <v>198921</v>
      </c>
      <c r="F21" s="85">
        <v>92154</v>
      </c>
      <c r="G21" s="86">
        <f t="shared" si="0"/>
        <v>0.46326933807893583</v>
      </c>
      <c r="H21" s="15"/>
    </row>
    <row r="22" spans="1:8" ht="15.75" x14ac:dyDescent="0.25">
      <c r="A22" s="104" t="s">
        <v>140</v>
      </c>
      <c r="B22" s="13"/>
      <c r="C22" s="14"/>
      <c r="D22" s="84">
        <v>8</v>
      </c>
      <c r="E22" s="110">
        <v>548944</v>
      </c>
      <c r="F22" s="85">
        <v>142041</v>
      </c>
      <c r="G22" s="86">
        <f t="shared" si="0"/>
        <v>0.25875316972223034</v>
      </c>
      <c r="H22" s="15"/>
    </row>
    <row r="23" spans="1:8" ht="15.75" x14ac:dyDescent="0.25">
      <c r="A23" s="104" t="s">
        <v>127</v>
      </c>
      <c r="B23" s="13"/>
      <c r="C23" s="14"/>
      <c r="D23" s="84"/>
      <c r="E23" s="110"/>
      <c r="F23" s="85"/>
      <c r="G23" s="86"/>
      <c r="H23" s="15"/>
    </row>
    <row r="24" spans="1:8" ht="15.75" x14ac:dyDescent="0.25">
      <c r="A24" s="104" t="s">
        <v>10</v>
      </c>
      <c r="B24" s="13"/>
      <c r="C24" s="14"/>
      <c r="D24" s="84"/>
      <c r="E24" s="110"/>
      <c r="F24" s="85"/>
      <c r="G24" s="86"/>
      <c r="H24" s="15"/>
    </row>
    <row r="25" spans="1:8" ht="15.75" x14ac:dyDescent="0.25">
      <c r="A25" s="105" t="s">
        <v>20</v>
      </c>
      <c r="B25" s="13"/>
      <c r="C25" s="14"/>
      <c r="D25" s="84">
        <v>4</v>
      </c>
      <c r="E25" s="110">
        <v>474863</v>
      </c>
      <c r="F25" s="85">
        <v>104692</v>
      </c>
      <c r="G25" s="86">
        <f>F25/E25</f>
        <v>0.2204677980807096</v>
      </c>
      <c r="H25" s="15"/>
    </row>
    <row r="26" spans="1:8" ht="15.75" x14ac:dyDescent="0.25">
      <c r="A26" s="105" t="s">
        <v>21</v>
      </c>
      <c r="B26" s="13"/>
      <c r="C26" s="14"/>
      <c r="D26" s="84"/>
      <c r="E26" s="110"/>
      <c r="F26" s="85"/>
      <c r="G26" s="86"/>
      <c r="H26" s="15"/>
    </row>
    <row r="27" spans="1:8" ht="15.75" x14ac:dyDescent="0.25">
      <c r="A27" s="81" t="s">
        <v>22</v>
      </c>
      <c r="B27" s="13"/>
      <c r="C27" s="14"/>
      <c r="D27" s="84"/>
      <c r="E27" s="110"/>
      <c r="F27" s="85"/>
      <c r="G27" s="86"/>
      <c r="H27" s="15"/>
    </row>
    <row r="28" spans="1:8" ht="15.75" x14ac:dyDescent="0.25">
      <c r="A28" s="81" t="s">
        <v>23</v>
      </c>
      <c r="B28" s="13"/>
      <c r="C28" s="14"/>
      <c r="D28" s="84"/>
      <c r="E28" s="110"/>
      <c r="F28" s="85"/>
      <c r="G28" s="86"/>
      <c r="H28" s="15"/>
    </row>
    <row r="29" spans="1:8" ht="15.75" x14ac:dyDescent="0.25">
      <c r="A29" s="81" t="s">
        <v>76</v>
      </c>
      <c r="B29" s="13"/>
      <c r="C29" s="14"/>
      <c r="D29" s="84"/>
      <c r="E29" s="110"/>
      <c r="F29" s="85"/>
      <c r="G29" s="86"/>
      <c r="H29" s="15"/>
    </row>
    <row r="30" spans="1:8" ht="15.75" x14ac:dyDescent="0.25">
      <c r="A30" s="81" t="s">
        <v>70</v>
      </c>
      <c r="B30" s="13"/>
      <c r="C30" s="14"/>
      <c r="D30" s="84"/>
      <c r="E30" s="110"/>
      <c r="F30" s="85"/>
      <c r="G30" s="86"/>
      <c r="H30" s="15"/>
    </row>
    <row r="31" spans="1:8" ht="15.75" x14ac:dyDescent="0.25">
      <c r="A31" s="81" t="s">
        <v>117</v>
      </c>
      <c r="B31" s="13"/>
      <c r="C31" s="14"/>
      <c r="D31" s="84"/>
      <c r="E31" s="110"/>
      <c r="F31" s="85"/>
      <c r="G31" s="86"/>
      <c r="H31" s="15"/>
    </row>
    <row r="32" spans="1:8" ht="15.75" x14ac:dyDescent="0.25">
      <c r="A32" s="81" t="s">
        <v>54</v>
      </c>
      <c r="B32" s="13"/>
      <c r="C32" s="14"/>
      <c r="D32" s="84">
        <v>1</v>
      </c>
      <c r="E32" s="110">
        <v>90305</v>
      </c>
      <c r="F32" s="85">
        <v>46993</v>
      </c>
      <c r="G32" s="86">
        <f>F32/E32</f>
        <v>0.52038093128841145</v>
      </c>
      <c r="H32" s="15"/>
    </row>
    <row r="33" spans="1:8" ht="15.75" x14ac:dyDescent="0.25">
      <c r="A33" s="81" t="s">
        <v>105</v>
      </c>
      <c r="B33" s="13"/>
      <c r="C33" s="14"/>
      <c r="D33" s="84">
        <v>1</v>
      </c>
      <c r="E33" s="110">
        <v>23894</v>
      </c>
      <c r="F33" s="85">
        <v>8639</v>
      </c>
      <c r="G33" s="86">
        <f>F33/E33</f>
        <v>0.36155520214279735</v>
      </c>
      <c r="H33" s="15"/>
    </row>
    <row r="34" spans="1:8" ht="15.75" x14ac:dyDescent="0.25">
      <c r="A34" s="81" t="s">
        <v>110</v>
      </c>
      <c r="B34" s="13"/>
      <c r="C34" s="14"/>
      <c r="D34" s="84">
        <v>7</v>
      </c>
      <c r="E34" s="110">
        <v>1465991</v>
      </c>
      <c r="F34" s="85">
        <v>367015</v>
      </c>
      <c r="G34" s="86">
        <f>F34/E34</f>
        <v>0.25035283299829264</v>
      </c>
      <c r="H34" s="15"/>
    </row>
    <row r="35" spans="1:8" x14ac:dyDescent="0.2">
      <c r="A35" s="16" t="s">
        <v>28</v>
      </c>
      <c r="B35" s="13"/>
      <c r="C35" s="14"/>
      <c r="D35" s="88"/>
      <c r="E35" s="110"/>
      <c r="F35" s="85"/>
      <c r="G35" s="90"/>
      <c r="H35" s="15"/>
    </row>
    <row r="36" spans="1:8" x14ac:dyDescent="0.2">
      <c r="A36" s="16" t="s">
        <v>44</v>
      </c>
      <c r="B36" s="13"/>
      <c r="C36" s="14"/>
      <c r="D36" s="88"/>
      <c r="E36" s="110"/>
      <c r="F36" s="85"/>
      <c r="G36" s="90"/>
      <c r="H36" s="15"/>
    </row>
    <row r="37" spans="1:8" x14ac:dyDescent="0.2">
      <c r="A37" s="16" t="s">
        <v>30</v>
      </c>
      <c r="B37" s="13"/>
      <c r="C37" s="14"/>
      <c r="D37" s="88"/>
      <c r="E37" s="110"/>
      <c r="F37" s="85"/>
      <c r="G37" s="90"/>
      <c r="H37" s="15"/>
    </row>
    <row r="38" spans="1:8" x14ac:dyDescent="0.2">
      <c r="A38" s="17"/>
      <c r="B38" s="18"/>
      <c r="C38" s="14"/>
      <c r="D38" s="88"/>
      <c r="E38" s="91"/>
      <c r="F38" s="91"/>
      <c r="G38" s="90"/>
      <c r="H38" s="15"/>
    </row>
    <row r="39" spans="1:8" ht="15.75" x14ac:dyDescent="0.25">
      <c r="A39" s="19" t="s">
        <v>31</v>
      </c>
      <c r="B39" s="20"/>
      <c r="C39" s="21"/>
      <c r="D39" s="92">
        <f>SUM(D9:D38)</f>
        <v>61</v>
      </c>
      <c r="E39" s="93">
        <f>SUM(E9:E38)</f>
        <v>8611169</v>
      </c>
      <c r="F39" s="93">
        <f>SUM(F9:F38)</f>
        <v>1702806.5</v>
      </c>
      <c r="G39" s="94">
        <f>F39/E39</f>
        <v>0.19774394161814732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99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25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99" t="s">
        <v>150</v>
      </c>
      <c r="H43" s="2"/>
    </row>
    <row r="44" spans="1:8" ht="15.75" x14ac:dyDescent="0.25">
      <c r="A44" s="27" t="s">
        <v>33</v>
      </c>
      <c r="B44" s="28"/>
      <c r="C44" s="14"/>
      <c r="D44" s="84">
        <v>144</v>
      </c>
      <c r="E44" s="85">
        <v>11756071</v>
      </c>
      <c r="F44" s="85">
        <v>664702.59</v>
      </c>
      <c r="G44" s="86">
        <f>1-(+F44/E44)</f>
        <v>0.94345878057388388</v>
      </c>
      <c r="H44" s="15"/>
    </row>
    <row r="45" spans="1:8" ht="15.75" x14ac:dyDescent="0.25">
      <c r="A45" s="27" t="s">
        <v>34</v>
      </c>
      <c r="B45" s="28"/>
      <c r="C45" s="14"/>
      <c r="D45" s="84">
        <v>5</v>
      </c>
      <c r="E45" s="85">
        <v>2437259.21</v>
      </c>
      <c r="F45" s="85">
        <v>142120.56</v>
      </c>
      <c r="G45" s="86">
        <f t="shared" ref="G45:G53" si="1">1-(+F45/E45)</f>
        <v>0.94168836887890972</v>
      </c>
      <c r="H45" s="15"/>
    </row>
    <row r="46" spans="1:8" ht="15.75" x14ac:dyDescent="0.25">
      <c r="A46" s="27" t="s">
        <v>35</v>
      </c>
      <c r="B46" s="28"/>
      <c r="C46" s="14"/>
      <c r="D46" s="84">
        <v>267</v>
      </c>
      <c r="E46" s="85">
        <v>7564749.25</v>
      </c>
      <c r="F46" s="85">
        <v>520945.69</v>
      </c>
      <c r="G46" s="86">
        <f t="shared" si="1"/>
        <v>0.93113510140471611</v>
      </c>
      <c r="H46" s="15"/>
    </row>
    <row r="47" spans="1:8" ht="15.75" x14ac:dyDescent="0.25">
      <c r="A47" s="27" t="s">
        <v>36</v>
      </c>
      <c r="B47" s="28"/>
      <c r="C47" s="14"/>
      <c r="D47" s="84">
        <v>36</v>
      </c>
      <c r="E47" s="85">
        <v>2921903.35</v>
      </c>
      <c r="F47" s="85">
        <v>216152.05</v>
      </c>
      <c r="G47" s="86">
        <f t="shared" si="1"/>
        <v>0.92602354557689259</v>
      </c>
      <c r="H47" s="15"/>
    </row>
    <row r="48" spans="1:8" ht="15.75" x14ac:dyDescent="0.25">
      <c r="A48" s="27" t="s">
        <v>37</v>
      </c>
      <c r="B48" s="28"/>
      <c r="C48" s="14"/>
      <c r="D48" s="84">
        <v>94</v>
      </c>
      <c r="E48" s="85">
        <v>12511607.560000001</v>
      </c>
      <c r="F48" s="85">
        <v>774535.53</v>
      </c>
      <c r="G48" s="86">
        <f t="shared" si="1"/>
        <v>0.93809464321145952</v>
      </c>
      <c r="H48" s="15"/>
    </row>
    <row r="49" spans="1:8" ht="15.75" x14ac:dyDescent="0.25">
      <c r="A49" s="27" t="s">
        <v>38</v>
      </c>
      <c r="B49" s="28"/>
      <c r="C49" s="14"/>
      <c r="D49" s="84"/>
      <c r="E49" s="85"/>
      <c r="F49" s="85"/>
      <c r="G49" s="86"/>
      <c r="H49" s="15"/>
    </row>
    <row r="50" spans="1:8" ht="15.75" x14ac:dyDescent="0.25">
      <c r="A50" s="27" t="s">
        <v>39</v>
      </c>
      <c r="B50" s="28"/>
      <c r="C50" s="14"/>
      <c r="D50" s="84">
        <v>20</v>
      </c>
      <c r="E50" s="85">
        <v>1603670</v>
      </c>
      <c r="F50" s="85">
        <v>121040</v>
      </c>
      <c r="G50" s="86">
        <f t="shared" si="1"/>
        <v>0.92452312508184353</v>
      </c>
      <c r="H50" s="15"/>
    </row>
    <row r="51" spans="1:8" ht="15.75" x14ac:dyDescent="0.25">
      <c r="A51" s="27" t="s">
        <v>40</v>
      </c>
      <c r="B51" s="28"/>
      <c r="C51" s="14"/>
      <c r="D51" s="84">
        <v>3</v>
      </c>
      <c r="E51" s="85">
        <v>242720</v>
      </c>
      <c r="F51" s="85">
        <v>48430</v>
      </c>
      <c r="G51" s="86">
        <f t="shared" si="1"/>
        <v>0.80046967699406724</v>
      </c>
      <c r="H51" s="15"/>
    </row>
    <row r="52" spans="1:8" ht="15.75" x14ac:dyDescent="0.25">
      <c r="A52" s="27" t="s">
        <v>41</v>
      </c>
      <c r="B52" s="28"/>
      <c r="C52" s="14"/>
      <c r="D52" s="84">
        <v>3</v>
      </c>
      <c r="E52" s="85">
        <v>273175</v>
      </c>
      <c r="F52" s="85">
        <v>-17400</v>
      </c>
      <c r="G52" s="86">
        <f t="shared" si="1"/>
        <v>1.0636954333302828</v>
      </c>
      <c r="H52" s="15"/>
    </row>
    <row r="53" spans="1:8" ht="15.75" x14ac:dyDescent="0.25">
      <c r="A53" s="29" t="s">
        <v>61</v>
      </c>
      <c r="B53" s="30"/>
      <c r="C53" s="14"/>
      <c r="D53" s="84">
        <v>2</v>
      </c>
      <c r="E53" s="85">
        <v>150300</v>
      </c>
      <c r="F53" s="85">
        <v>25900</v>
      </c>
      <c r="G53" s="86">
        <f t="shared" si="1"/>
        <v>0.82767797737857618</v>
      </c>
      <c r="H53" s="15"/>
    </row>
    <row r="54" spans="1:8" ht="15.75" x14ac:dyDescent="0.25">
      <c r="A54" s="27" t="s">
        <v>62</v>
      </c>
      <c r="B54" s="30"/>
      <c r="C54" s="14"/>
      <c r="D54" s="84">
        <v>1427</v>
      </c>
      <c r="E54" s="85">
        <v>82947885.519999996</v>
      </c>
      <c r="F54" s="85">
        <v>9557502.1099999994</v>
      </c>
      <c r="G54" s="86">
        <f>1-(+F54/E54)</f>
        <v>0.88477702535653502</v>
      </c>
      <c r="H54" s="15"/>
    </row>
    <row r="55" spans="1:8" ht="15.75" x14ac:dyDescent="0.25">
      <c r="A55" s="27" t="s">
        <v>63</v>
      </c>
      <c r="B55" s="30"/>
      <c r="C55" s="14"/>
      <c r="D55" s="84">
        <v>22</v>
      </c>
      <c r="E55" s="85">
        <v>508575.25</v>
      </c>
      <c r="F55" s="85">
        <v>70710.58</v>
      </c>
      <c r="G55" s="86">
        <f>1-(+F55/E55)</f>
        <v>0.86096338742398493</v>
      </c>
      <c r="H55" s="15"/>
    </row>
    <row r="56" spans="1:8" ht="15.75" x14ac:dyDescent="0.25">
      <c r="A56" s="83" t="s">
        <v>139</v>
      </c>
      <c r="B56" s="30"/>
      <c r="C56" s="14"/>
      <c r="D56" s="84"/>
      <c r="E56" s="85"/>
      <c r="F56" s="85"/>
      <c r="G56" s="86"/>
      <c r="H56" s="15"/>
    </row>
    <row r="57" spans="1:8" x14ac:dyDescent="0.2">
      <c r="A57" s="16" t="s">
        <v>42</v>
      </c>
      <c r="B57" s="30"/>
      <c r="C57" s="14"/>
      <c r="D57" s="88"/>
      <c r="E57" s="107"/>
      <c r="F57" s="85"/>
      <c r="G57" s="90"/>
      <c r="H57" s="15"/>
    </row>
    <row r="58" spans="1:8" x14ac:dyDescent="0.2">
      <c r="A58" s="16" t="s">
        <v>43</v>
      </c>
      <c r="B58" s="28"/>
      <c r="C58" s="14"/>
      <c r="D58" s="88"/>
      <c r="E58" s="107"/>
      <c r="F58" s="85"/>
      <c r="G58" s="90"/>
      <c r="H58" s="15"/>
    </row>
    <row r="59" spans="1:8" x14ac:dyDescent="0.2">
      <c r="A59" s="16" t="s">
        <v>44</v>
      </c>
      <c r="B59" s="28"/>
      <c r="C59" s="14"/>
      <c r="D59" s="88"/>
      <c r="E59" s="106"/>
      <c r="F59" s="85"/>
      <c r="G59" s="90"/>
      <c r="H59" s="15"/>
    </row>
    <row r="60" spans="1:8" x14ac:dyDescent="0.2">
      <c r="A60" s="16" t="s">
        <v>30</v>
      </c>
      <c r="B60" s="28"/>
      <c r="C60" s="14"/>
      <c r="D60" s="88"/>
      <c r="E60" s="106"/>
      <c r="F60" s="85"/>
      <c r="G60" s="90"/>
      <c r="H60" s="15"/>
    </row>
    <row r="61" spans="1:8" ht="15.75" x14ac:dyDescent="0.25">
      <c r="A61" s="32"/>
      <c r="B61" s="18"/>
      <c r="C61" s="14"/>
      <c r="D61" s="88"/>
      <c r="E61" s="108"/>
      <c r="F61" s="91"/>
      <c r="G61" s="90"/>
      <c r="H61" s="15"/>
    </row>
    <row r="62" spans="1:8" ht="15.75" x14ac:dyDescent="0.25">
      <c r="A62" s="20" t="s">
        <v>45</v>
      </c>
      <c r="B62" s="20"/>
      <c r="C62" s="21"/>
      <c r="D62" s="92">
        <f>SUM(D44:D58)</f>
        <v>2023</v>
      </c>
      <c r="E62" s="93">
        <f>SUM(E44:E61)</f>
        <v>122917916.14</v>
      </c>
      <c r="F62" s="93">
        <f>SUM(F44:F61)</f>
        <v>12124639.109999999</v>
      </c>
      <c r="G62" s="94">
        <f>1-(F62/E62)</f>
        <v>0.90135987095493564</v>
      </c>
      <c r="H62" s="15"/>
    </row>
    <row r="63" spans="1:8" x14ac:dyDescent="0.2">
      <c r="A63" s="33"/>
      <c r="B63" s="33"/>
      <c r="C63" s="50"/>
      <c r="D63" s="109"/>
      <c r="E63" s="103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13827445.609999999</v>
      </c>
      <c r="G64" s="36"/>
      <c r="H64" s="2"/>
    </row>
    <row r="65" spans="1:8" ht="18" x14ac:dyDescent="0.25">
      <c r="A65" s="38"/>
      <c r="B65" s="39"/>
      <c r="C65" s="39"/>
      <c r="D65" s="125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29"/>
      <c r="B72" s="130"/>
      <c r="C72" s="130"/>
      <c r="D72" s="130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71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4" t="s">
        <v>10</v>
      </c>
      <c r="B9" s="13"/>
      <c r="C9" s="14"/>
      <c r="D9" s="84">
        <v>2</v>
      </c>
      <c r="E9" s="85">
        <v>148264</v>
      </c>
      <c r="F9" s="85">
        <v>53104</v>
      </c>
      <c r="G9" s="86">
        <f>+F9/E9</f>
        <v>0.35817190956671885</v>
      </c>
      <c r="H9" s="15"/>
    </row>
    <row r="10" spans="1:8" ht="15.75" customHeight="1" x14ac:dyDescent="0.35">
      <c r="A10" s="104" t="s">
        <v>11</v>
      </c>
      <c r="B10" s="13"/>
      <c r="C10" s="14"/>
      <c r="D10" s="84"/>
      <c r="E10" s="85"/>
      <c r="F10" s="85"/>
      <c r="G10" s="86"/>
      <c r="H10" s="15"/>
    </row>
    <row r="11" spans="1:8" ht="15.75" customHeight="1" x14ac:dyDescent="0.35">
      <c r="A11" s="104" t="s">
        <v>72</v>
      </c>
      <c r="B11" s="13"/>
      <c r="C11" s="14"/>
      <c r="D11" s="84"/>
      <c r="E11" s="85"/>
      <c r="F11" s="85"/>
      <c r="G11" s="86"/>
      <c r="H11" s="15"/>
    </row>
    <row r="12" spans="1:8" ht="15.75" customHeight="1" x14ac:dyDescent="0.35">
      <c r="A12" s="104" t="s">
        <v>12</v>
      </c>
      <c r="B12" s="13"/>
      <c r="C12" s="14"/>
      <c r="D12" s="84"/>
      <c r="E12" s="85"/>
      <c r="F12" s="85"/>
      <c r="G12" s="86"/>
      <c r="H12" s="15"/>
    </row>
    <row r="13" spans="1:8" ht="15.75" customHeight="1" x14ac:dyDescent="0.35">
      <c r="A13" s="104" t="s">
        <v>124</v>
      </c>
      <c r="B13" s="13"/>
      <c r="C13" s="14"/>
      <c r="D13" s="84"/>
      <c r="E13" s="85"/>
      <c r="F13" s="85"/>
      <c r="G13" s="86"/>
      <c r="H13" s="15"/>
    </row>
    <row r="14" spans="1:8" ht="15.75" customHeight="1" x14ac:dyDescent="0.35">
      <c r="A14" s="104" t="s">
        <v>104</v>
      </c>
      <c r="B14" s="13"/>
      <c r="C14" s="14"/>
      <c r="D14" s="84">
        <v>1</v>
      </c>
      <c r="E14" s="85">
        <v>9051</v>
      </c>
      <c r="F14" s="85">
        <v>2881</v>
      </c>
      <c r="G14" s="86">
        <f>+F14/E14</f>
        <v>0.31830736935145287</v>
      </c>
      <c r="H14" s="15"/>
    </row>
    <row r="15" spans="1:8" ht="15.75" customHeight="1" x14ac:dyDescent="0.35">
      <c r="A15" s="104" t="s">
        <v>58</v>
      </c>
      <c r="B15" s="13"/>
      <c r="C15" s="14"/>
      <c r="D15" s="84">
        <v>1</v>
      </c>
      <c r="E15" s="85">
        <v>39910</v>
      </c>
      <c r="F15" s="85">
        <v>15014</v>
      </c>
      <c r="G15" s="86">
        <f>+F15/E15</f>
        <v>0.3761964419944876</v>
      </c>
      <c r="H15" s="15"/>
    </row>
    <row r="16" spans="1:8" ht="15.75" customHeight="1" x14ac:dyDescent="0.35">
      <c r="A16" s="104" t="s">
        <v>73</v>
      </c>
      <c r="B16" s="13"/>
      <c r="C16" s="14"/>
      <c r="D16" s="84"/>
      <c r="E16" s="85"/>
      <c r="F16" s="85"/>
      <c r="G16" s="86"/>
      <c r="H16" s="15"/>
    </row>
    <row r="17" spans="1:8" ht="15.75" customHeight="1" x14ac:dyDescent="0.35">
      <c r="A17" s="104" t="s">
        <v>25</v>
      </c>
      <c r="B17" s="13"/>
      <c r="C17" s="14"/>
      <c r="D17" s="84"/>
      <c r="E17" s="85"/>
      <c r="F17" s="85"/>
      <c r="G17" s="86"/>
      <c r="H17" s="15"/>
    </row>
    <row r="18" spans="1:8" ht="15.75" customHeight="1" x14ac:dyDescent="0.35">
      <c r="A18" s="104" t="s">
        <v>14</v>
      </c>
      <c r="B18" s="13"/>
      <c r="C18" s="14"/>
      <c r="D18" s="84">
        <v>2</v>
      </c>
      <c r="E18" s="85">
        <v>203149</v>
      </c>
      <c r="F18" s="85">
        <v>92419.5</v>
      </c>
      <c r="G18" s="86">
        <f>+F18/E18</f>
        <v>0.45493455542483596</v>
      </c>
      <c r="H18" s="15"/>
    </row>
    <row r="19" spans="1:8" ht="15.75" customHeight="1" x14ac:dyDescent="0.35">
      <c r="A19" s="104" t="s">
        <v>15</v>
      </c>
      <c r="B19" s="13"/>
      <c r="C19" s="14"/>
      <c r="D19" s="84"/>
      <c r="E19" s="85"/>
      <c r="F19" s="85"/>
      <c r="G19" s="86"/>
      <c r="H19" s="15"/>
    </row>
    <row r="20" spans="1:8" ht="15.75" customHeight="1" x14ac:dyDescent="0.35">
      <c r="A20" s="104" t="s">
        <v>16</v>
      </c>
      <c r="B20" s="13"/>
      <c r="C20" s="14"/>
      <c r="D20" s="84"/>
      <c r="E20" s="85"/>
      <c r="F20" s="85"/>
      <c r="G20" s="86"/>
      <c r="H20" s="15"/>
    </row>
    <row r="21" spans="1:8" ht="15.75" customHeight="1" x14ac:dyDescent="0.35">
      <c r="A21" s="104" t="s">
        <v>74</v>
      </c>
      <c r="B21" s="13"/>
      <c r="C21" s="14"/>
      <c r="D21" s="84"/>
      <c r="E21" s="85"/>
      <c r="F21" s="85"/>
      <c r="G21" s="86"/>
      <c r="H21" s="15"/>
    </row>
    <row r="22" spans="1:8" ht="15.75" customHeight="1" x14ac:dyDescent="0.35">
      <c r="A22" s="104" t="s">
        <v>141</v>
      </c>
      <c r="B22" s="13"/>
      <c r="C22" s="14"/>
      <c r="D22" s="84"/>
      <c r="E22" s="85"/>
      <c r="F22" s="85"/>
      <c r="G22" s="86"/>
      <c r="H22" s="15"/>
    </row>
    <row r="23" spans="1:8" ht="15.75" customHeight="1" x14ac:dyDescent="0.35">
      <c r="A23" s="104" t="s">
        <v>18</v>
      </c>
      <c r="B23" s="13"/>
      <c r="C23" s="14"/>
      <c r="D23" s="84"/>
      <c r="E23" s="85"/>
      <c r="F23" s="85"/>
      <c r="G23" s="86"/>
      <c r="H23" s="15"/>
    </row>
    <row r="24" spans="1:8" ht="15.75" customHeight="1" x14ac:dyDescent="0.35">
      <c r="A24" s="104" t="s">
        <v>19</v>
      </c>
      <c r="B24" s="13"/>
      <c r="C24" s="14"/>
      <c r="D24" s="84"/>
      <c r="E24" s="85"/>
      <c r="F24" s="85"/>
      <c r="G24" s="86"/>
      <c r="H24" s="15"/>
    </row>
    <row r="25" spans="1:8" ht="15.75" customHeight="1" x14ac:dyDescent="0.35">
      <c r="A25" s="105" t="s">
        <v>20</v>
      </c>
      <c r="B25" s="13"/>
      <c r="C25" s="14"/>
      <c r="D25" s="84"/>
      <c r="E25" s="85"/>
      <c r="F25" s="85"/>
      <c r="G25" s="86"/>
      <c r="H25" s="15"/>
    </row>
    <row r="26" spans="1:8" ht="15.75" customHeight="1" x14ac:dyDescent="0.35">
      <c r="A26" s="105" t="s">
        <v>21</v>
      </c>
      <c r="B26" s="13"/>
      <c r="C26" s="14"/>
      <c r="D26" s="84"/>
      <c r="E26" s="85"/>
      <c r="F26" s="85"/>
      <c r="G26" s="86"/>
      <c r="H26" s="15"/>
    </row>
    <row r="27" spans="1:8" ht="15.75" customHeight="1" x14ac:dyDescent="0.35">
      <c r="A27" s="81" t="s">
        <v>22</v>
      </c>
      <c r="B27" s="13"/>
      <c r="C27" s="14"/>
      <c r="D27" s="84"/>
      <c r="E27" s="85"/>
      <c r="F27" s="85"/>
      <c r="G27" s="86"/>
      <c r="H27" s="15"/>
    </row>
    <row r="28" spans="1:8" ht="15.75" customHeight="1" x14ac:dyDescent="0.35">
      <c r="A28" s="81" t="s">
        <v>23</v>
      </c>
      <c r="B28" s="13"/>
      <c r="C28" s="14"/>
      <c r="D28" s="84"/>
      <c r="E28" s="85"/>
      <c r="F28" s="85"/>
      <c r="G28" s="86"/>
      <c r="H28" s="15"/>
    </row>
    <row r="29" spans="1:8" ht="15.75" customHeight="1" x14ac:dyDescent="0.35">
      <c r="A29" s="81" t="s">
        <v>24</v>
      </c>
      <c r="B29" s="13"/>
      <c r="C29" s="14"/>
      <c r="D29" s="84"/>
      <c r="E29" s="85"/>
      <c r="F29" s="85"/>
      <c r="G29" s="86"/>
      <c r="H29" s="15"/>
    </row>
    <row r="30" spans="1:8" ht="15.75" customHeight="1" x14ac:dyDescent="0.35">
      <c r="A30" s="81" t="s">
        <v>120</v>
      </c>
      <c r="B30" s="13"/>
      <c r="C30" s="14"/>
      <c r="D30" s="84"/>
      <c r="E30" s="85"/>
      <c r="F30" s="85"/>
      <c r="G30" s="86"/>
      <c r="H30" s="15"/>
    </row>
    <row r="31" spans="1:8" ht="15.75" customHeight="1" x14ac:dyDescent="0.35">
      <c r="A31" s="81" t="s">
        <v>27</v>
      </c>
      <c r="B31" s="13"/>
      <c r="C31" s="14"/>
      <c r="D31" s="84">
        <v>1</v>
      </c>
      <c r="E31" s="85">
        <v>71752</v>
      </c>
      <c r="F31" s="85">
        <v>25187</v>
      </c>
      <c r="G31" s="86">
        <f>+F31/E31</f>
        <v>0.35102854275839002</v>
      </c>
      <c r="H31" s="15"/>
    </row>
    <row r="32" spans="1:8" ht="15.75" customHeight="1" x14ac:dyDescent="0.35">
      <c r="A32" s="81" t="s">
        <v>54</v>
      </c>
      <c r="B32" s="13"/>
      <c r="C32" s="14"/>
      <c r="D32" s="84"/>
      <c r="E32" s="85"/>
      <c r="F32" s="85"/>
      <c r="G32" s="86"/>
      <c r="H32" s="15"/>
    </row>
    <row r="33" spans="1:8" ht="15.75" customHeight="1" x14ac:dyDescent="0.35">
      <c r="A33" s="81" t="s">
        <v>128</v>
      </c>
      <c r="B33" s="13"/>
      <c r="C33" s="14"/>
      <c r="D33" s="84"/>
      <c r="E33" s="85"/>
      <c r="F33" s="85"/>
      <c r="G33" s="86"/>
      <c r="H33" s="15"/>
    </row>
    <row r="34" spans="1:8" ht="15.75" customHeight="1" x14ac:dyDescent="0.35">
      <c r="A34" s="81" t="s">
        <v>144</v>
      </c>
      <c r="B34" s="13"/>
      <c r="C34" s="14"/>
      <c r="D34" s="84"/>
      <c r="E34" s="85"/>
      <c r="F34" s="85"/>
      <c r="G34" s="86"/>
      <c r="H34" s="15"/>
    </row>
    <row r="35" spans="1:8" ht="15.75" customHeight="1" x14ac:dyDescent="0.35">
      <c r="A35" s="16" t="s">
        <v>28</v>
      </c>
      <c r="B35" s="13"/>
      <c r="C35" s="14"/>
      <c r="D35" s="88"/>
      <c r="E35" s="106"/>
      <c r="F35" s="85"/>
      <c r="G35" s="90"/>
      <c r="H35" s="15"/>
    </row>
    <row r="36" spans="1:8" ht="15.75" customHeight="1" x14ac:dyDescent="0.35">
      <c r="A36" s="16" t="s">
        <v>44</v>
      </c>
      <c r="B36" s="13"/>
      <c r="C36" s="14"/>
      <c r="D36" s="88"/>
      <c r="E36" s="106"/>
      <c r="F36" s="85"/>
      <c r="G36" s="90"/>
      <c r="H36" s="15"/>
    </row>
    <row r="37" spans="1:8" ht="15.75" customHeight="1" x14ac:dyDescent="0.35">
      <c r="A37" s="16" t="s">
        <v>30</v>
      </c>
      <c r="B37" s="13"/>
      <c r="C37" s="14"/>
      <c r="D37" s="88"/>
      <c r="E37" s="89"/>
      <c r="F37" s="87"/>
      <c r="G37" s="90"/>
      <c r="H37" s="15"/>
    </row>
    <row r="38" spans="1:8" ht="15.75" customHeight="1" x14ac:dyDescent="0.35">
      <c r="A38" s="17"/>
      <c r="B38" s="18"/>
      <c r="C38" s="14"/>
      <c r="D38" s="88"/>
      <c r="E38" s="91"/>
      <c r="F38" s="91"/>
      <c r="G38" s="90"/>
      <c r="H38" s="15"/>
    </row>
    <row r="39" spans="1:8" ht="15.75" customHeight="1" x14ac:dyDescent="0.35">
      <c r="A39" s="19" t="s">
        <v>31</v>
      </c>
      <c r="B39" s="20"/>
      <c r="C39" s="21"/>
      <c r="D39" s="92">
        <f>SUM(D9:D38)</f>
        <v>7</v>
      </c>
      <c r="E39" s="93">
        <f>SUM(E9:E38)</f>
        <v>472126</v>
      </c>
      <c r="F39" s="93">
        <f>SUM(F9:F38)</f>
        <v>188605.5</v>
      </c>
      <c r="G39" s="94">
        <f>F39/E39</f>
        <v>0.39948128253898324</v>
      </c>
      <c r="H39" s="15"/>
    </row>
    <row r="40" spans="1:8" ht="15.75" customHeight="1" x14ac:dyDescent="0.35">
      <c r="A40" s="22"/>
      <c r="B40" s="22"/>
      <c r="C40" s="22"/>
      <c r="D40" s="95"/>
      <c r="E40" s="96"/>
      <c r="F40" s="97"/>
      <c r="G40" s="97"/>
      <c r="H40" s="2"/>
    </row>
    <row r="41" spans="1:8" ht="15.75" customHeight="1" x14ac:dyDescent="0.35">
      <c r="A41" s="23" t="s">
        <v>32</v>
      </c>
      <c r="B41" s="24"/>
      <c r="C41" s="24"/>
      <c r="D41" s="25"/>
      <c r="E41" s="98"/>
      <c r="F41" s="99"/>
      <c r="G41" s="99"/>
      <c r="H41" s="2"/>
    </row>
    <row r="42" spans="1:8" ht="15.75" customHeight="1" x14ac:dyDescent="0.35">
      <c r="A42" s="26"/>
      <c r="B42" s="26"/>
      <c r="C42" s="26"/>
      <c r="D42" s="100"/>
      <c r="E42" s="25" t="s">
        <v>148</v>
      </c>
      <c r="F42" s="25" t="s">
        <v>148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99" t="s">
        <v>150</v>
      </c>
      <c r="H43" s="2"/>
    </row>
    <row r="44" spans="1:8" ht="15.75" customHeight="1" x14ac:dyDescent="0.35">
      <c r="A44" s="27" t="s">
        <v>33</v>
      </c>
      <c r="B44" s="28"/>
      <c r="C44" s="14"/>
      <c r="D44" s="84">
        <v>24</v>
      </c>
      <c r="E44" s="85">
        <v>799574.85</v>
      </c>
      <c r="F44" s="85">
        <v>58720.05</v>
      </c>
      <c r="G44" s="86">
        <f>1-(+F44/E44)</f>
        <v>0.92656090921319001</v>
      </c>
      <c r="H44" s="15"/>
    </row>
    <row r="45" spans="1:8" ht="15.75" customHeight="1" x14ac:dyDescent="0.35">
      <c r="A45" s="27" t="s">
        <v>34</v>
      </c>
      <c r="B45" s="28"/>
      <c r="C45" s="14"/>
      <c r="D45" s="84"/>
      <c r="E45" s="85"/>
      <c r="F45" s="85"/>
      <c r="G45" s="86"/>
      <c r="H45" s="15"/>
    </row>
    <row r="46" spans="1:8" ht="15.75" customHeight="1" x14ac:dyDescent="0.35">
      <c r="A46" s="27" t="s">
        <v>35</v>
      </c>
      <c r="B46" s="28"/>
      <c r="C46" s="14"/>
      <c r="D46" s="84">
        <v>38</v>
      </c>
      <c r="E46" s="85">
        <v>928327.25</v>
      </c>
      <c r="F46" s="85">
        <v>89881.25</v>
      </c>
      <c r="G46" s="86">
        <f>1-(+F46/E46)</f>
        <v>0.90317934758459373</v>
      </c>
      <c r="H46" s="15"/>
    </row>
    <row r="47" spans="1:8" ht="15.75" customHeight="1" x14ac:dyDescent="0.35">
      <c r="A47" s="27" t="s">
        <v>36</v>
      </c>
      <c r="B47" s="28"/>
      <c r="C47" s="14"/>
      <c r="D47" s="84">
        <v>12</v>
      </c>
      <c r="E47" s="85">
        <v>838024.5</v>
      </c>
      <c r="F47" s="85">
        <v>81018</v>
      </c>
      <c r="G47" s="86">
        <f>1-(+F47/E47)</f>
        <v>0.90332263555540437</v>
      </c>
      <c r="H47" s="15"/>
    </row>
    <row r="48" spans="1:8" ht="15.75" customHeight="1" x14ac:dyDescent="0.35">
      <c r="A48" s="27" t="s">
        <v>37</v>
      </c>
      <c r="B48" s="28"/>
      <c r="C48" s="14"/>
      <c r="D48" s="84">
        <v>32</v>
      </c>
      <c r="E48" s="85">
        <v>1056503.46</v>
      </c>
      <c r="F48" s="85">
        <v>108316.46</v>
      </c>
      <c r="G48" s="86">
        <f>1-(+F48/E48)</f>
        <v>0.89747647395305263</v>
      </c>
      <c r="H48" s="15"/>
    </row>
    <row r="49" spans="1:8" ht="15.75" customHeight="1" x14ac:dyDescent="0.35">
      <c r="A49" s="27" t="s">
        <v>38</v>
      </c>
      <c r="B49" s="28"/>
      <c r="C49" s="14"/>
      <c r="D49" s="84"/>
      <c r="E49" s="85"/>
      <c r="F49" s="85"/>
      <c r="G49" s="86"/>
      <c r="H49" s="15"/>
    </row>
    <row r="50" spans="1:8" ht="15.75" customHeight="1" x14ac:dyDescent="0.35">
      <c r="A50" s="27" t="s">
        <v>39</v>
      </c>
      <c r="B50" s="28"/>
      <c r="C50" s="14"/>
      <c r="D50" s="84">
        <v>11</v>
      </c>
      <c r="E50" s="85">
        <v>641262</v>
      </c>
      <c r="F50" s="85">
        <v>40696.5</v>
      </c>
      <c r="G50" s="86">
        <f>1-(+F50/E50)</f>
        <v>0.93653686012893322</v>
      </c>
      <c r="H50" s="15"/>
    </row>
    <row r="51" spans="1:8" ht="15.75" customHeight="1" x14ac:dyDescent="0.35">
      <c r="A51" s="27" t="s">
        <v>40</v>
      </c>
      <c r="B51" s="28"/>
      <c r="C51" s="14"/>
      <c r="D51" s="84"/>
      <c r="E51" s="85"/>
      <c r="F51" s="85"/>
      <c r="G51" s="86"/>
      <c r="H51" s="15"/>
    </row>
    <row r="52" spans="1:8" ht="15.75" customHeight="1" x14ac:dyDescent="0.35">
      <c r="A52" s="27" t="s">
        <v>41</v>
      </c>
      <c r="B52" s="28"/>
      <c r="C52" s="14"/>
      <c r="D52" s="84"/>
      <c r="E52" s="85"/>
      <c r="F52" s="85"/>
      <c r="G52" s="86"/>
      <c r="H52" s="15"/>
    </row>
    <row r="53" spans="1:8" ht="15.75" customHeight="1" x14ac:dyDescent="0.35">
      <c r="A53" s="27" t="s">
        <v>62</v>
      </c>
      <c r="B53" s="30"/>
      <c r="C53" s="14"/>
      <c r="D53" s="84">
        <v>323</v>
      </c>
      <c r="E53" s="85">
        <v>20860460.530000001</v>
      </c>
      <c r="F53" s="85">
        <v>2406099.69</v>
      </c>
      <c r="G53" s="86">
        <f>1-(+F53/E53)</f>
        <v>0.88465740310288343</v>
      </c>
      <c r="H53" s="15"/>
    </row>
    <row r="54" spans="1:8" ht="15.75" customHeight="1" x14ac:dyDescent="0.35">
      <c r="A54" s="27" t="s">
        <v>63</v>
      </c>
      <c r="B54" s="30"/>
      <c r="C54" s="14"/>
      <c r="D54" s="84"/>
      <c r="E54" s="85"/>
      <c r="F54" s="85"/>
      <c r="G54" s="86"/>
      <c r="H54" s="15"/>
    </row>
    <row r="55" spans="1:8" ht="15.75" customHeight="1" x14ac:dyDescent="0.35">
      <c r="A55" s="31" t="s">
        <v>42</v>
      </c>
      <c r="B55" s="30"/>
      <c r="C55" s="14"/>
      <c r="D55" s="88"/>
      <c r="E55" s="107"/>
      <c r="F55" s="85"/>
      <c r="G55" s="90"/>
      <c r="H55" s="15"/>
    </row>
    <row r="56" spans="1:8" ht="15.75" customHeight="1" x14ac:dyDescent="0.35">
      <c r="A56" s="16" t="s">
        <v>43</v>
      </c>
      <c r="B56" s="28"/>
      <c r="C56" s="14"/>
      <c r="D56" s="88"/>
      <c r="E56" s="107"/>
      <c r="F56" s="85"/>
      <c r="G56" s="90"/>
      <c r="H56" s="15"/>
    </row>
    <row r="57" spans="1:8" ht="15.75" customHeight="1" x14ac:dyDescent="0.35">
      <c r="A57" s="16" t="s">
        <v>29</v>
      </c>
      <c r="B57" s="28"/>
      <c r="C57" s="14"/>
      <c r="D57" s="88"/>
      <c r="E57" s="106"/>
      <c r="F57" s="85"/>
      <c r="G57" s="90"/>
      <c r="H57" s="15"/>
    </row>
    <row r="58" spans="1:8" ht="15.75" customHeight="1" x14ac:dyDescent="0.35">
      <c r="A58" s="16" t="s">
        <v>30</v>
      </c>
      <c r="B58" s="28"/>
      <c r="C58" s="14"/>
      <c r="D58" s="88"/>
      <c r="E58" s="106"/>
      <c r="F58" s="85"/>
      <c r="G58" s="90"/>
      <c r="H58" s="15"/>
    </row>
    <row r="59" spans="1:8" ht="15.75" customHeight="1" x14ac:dyDescent="0.35">
      <c r="A59" s="32"/>
      <c r="B59" s="18"/>
      <c r="C59" s="14"/>
      <c r="D59" s="88"/>
      <c r="E59" s="91"/>
      <c r="F59" s="91"/>
      <c r="G59" s="90"/>
      <c r="H59" s="15"/>
    </row>
    <row r="60" spans="1:8" ht="15.75" customHeight="1" x14ac:dyDescent="0.35">
      <c r="A60" s="20" t="s">
        <v>45</v>
      </c>
      <c r="B60" s="20"/>
      <c r="C60" s="21"/>
      <c r="D60" s="92">
        <f>SUM(D44:D56)</f>
        <v>440</v>
      </c>
      <c r="E60" s="93">
        <f>SUM(E44:E59)</f>
        <v>25124152.590000004</v>
      </c>
      <c r="F60" s="93">
        <f>SUM(F44:F59)</f>
        <v>2784731.95</v>
      </c>
      <c r="G60" s="94">
        <f>1-(F60/E60)</f>
        <v>0.88916115916648319</v>
      </c>
      <c r="H60" s="15"/>
    </row>
    <row r="61" spans="1:8" ht="15.75" customHeight="1" x14ac:dyDescent="0.35">
      <c r="A61" s="33"/>
      <c r="B61" s="33"/>
      <c r="C61" s="33"/>
      <c r="D61" s="109"/>
      <c r="E61" s="103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2973337.45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x14ac:dyDescent="0.35">
      <c r="A70" s="126" t="s">
        <v>151</v>
      </c>
      <c r="B70" s="127"/>
      <c r="C70" s="127"/>
      <c r="D70" s="127"/>
      <c r="E70" s="131"/>
      <c r="F70" s="131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</v>
      </c>
      <c r="B9" s="13"/>
      <c r="C9" s="14"/>
      <c r="D9" s="84"/>
      <c r="E9" s="85"/>
      <c r="F9" s="85"/>
      <c r="G9" s="115"/>
      <c r="H9" s="15"/>
    </row>
    <row r="10" spans="1:8" ht="15.75" x14ac:dyDescent="0.25">
      <c r="A10" s="104" t="s">
        <v>11</v>
      </c>
      <c r="B10" s="13"/>
      <c r="C10" s="14"/>
      <c r="D10" s="84">
        <v>4</v>
      </c>
      <c r="E10" s="85">
        <v>1183299</v>
      </c>
      <c r="F10" s="85">
        <v>285055.5</v>
      </c>
      <c r="G10" s="115">
        <f>F10/E10</f>
        <v>0.24089896129380656</v>
      </c>
      <c r="H10" s="15"/>
    </row>
    <row r="11" spans="1:8" ht="15.75" x14ac:dyDescent="0.25">
      <c r="A11" s="104" t="s">
        <v>76</v>
      </c>
      <c r="B11" s="13"/>
      <c r="C11" s="14"/>
      <c r="D11" s="84">
        <v>1</v>
      </c>
      <c r="E11" s="85">
        <v>238196</v>
      </c>
      <c r="F11" s="85">
        <v>70750.399999999994</v>
      </c>
      <c r="G11" s="115">
        <f>F11/E11</f>
        <v>0.297025978605854</v>
      </c>
      <c r="H11" s="15"/>
    </row>
    <row r="12" spans="1:8" ht="15.75" x14ac:dyDescent="0.25">
      <c r="A12" s="104" t="s">
        <v>25</v>
      </c>
      <c r="B12" s="13"/>
      <c r="C12" s="14"/>
      <c r="D12" s="84">
        <v>1</v>
      </c>
      <c r="E12" s="85">
        <v>28322</v>
      </c>
      <c r="F12" s="85">
        <v>16195</v>
      </c>
      <c r="G12" s="115">
        <f>F12/E12</f>
        <v>0.57181696207894928</v>
      </c>
      <c r="H12" s="15"/>
    </row>
    <row r="13" spans="1:8" ht="15.75" x14ac:dyDescent="0.25">
      <c r="A13" s="104" t="s">
        <v>77</v>
      </c>
      <c r="B13" s="13"/>
      <c r="C13" s="14"/>
      <c r="D13" s="84">
        <v>27</v>
      </c>
      <c r="E13" s="85">
        <v>4127059</v>
      </c>
      <c r="F13" s="85">
        <v>847696.5</v>
      </c>
      <c r="G13" s="115">
        <f>F13/E13</f>
        <v>0.20539965626854378</v>
      </c>
      <c r="H13" s="15"/>
    </row>
    <row r="14" spans="1:8" ht="15.75" x14ac:dyDescent="0.25">
      <c r="A14" s="104" t="s">
        <v>132</v>
      </c>
      <c r="B14" s="13"/>
      <c r="C14" s="14"/>
      <c r="D14" s="84">
        <v>1</v>
      </c>
      <c r="E14" s="85">
        <v>15149</v>
      </c>
      <c r="F14" s="85">
        <v>1808</v>
      </c>
      <c r="G14" s="115">
        <f>F14/E14</f>
        <v>0.1193478117367483</v>
      </c>
      <c r="H14" s="15"/>
    </row>
    <row r="15" spans="1:8" ht="15.75" x14ac:dyDescent="0.25">
      <c r="A15" s="104" t="s">
        <v>121</v>
      </c>
      <c r="B15" s="13"/>
      <c r="C15" s="14"/>
      <c r="D15" s="84"/>
      <c r="E15" s="85"/>
      <c r="F15" s="85"/>
      <c r="G15" s="115"/>
      <c r="H15" s="15"/>
    </row>
    <row r="16" spans="1:8" ht="15.75" x14ac:dyDescent="0.25">
      <c r="A16" s="104" t="s">
        <v>130</v>
      </c>
      <c r="B16" s="13"/>
      <c r="C16" s="14"/>
      <c r="D16" s="84">
        <v>1</v>
      </c>
      <c r="E16" s="85">
        <v>30378</v>
      </c>
      <c r="F16" s="85">
        <v>18575.5</v>
      </c>
      <c r="G16" s="115">
        <f t="shared" ref="G16:G22" si="0">F16/E16</f>
        <v>0.6114787016920139</v>
      </c>
      <c r="H16" s="15"/>
    </row>
    <row r="17" spans="1:8" ht="15.75" x14ac:dyDescent="0.25">
      <c r="A17" s="104" t="s">
        <v>56</v>
      </c>
      <c r="B17" s="13"/>
      <c r="C17" s="14"/>
      <c r="D17" s="84"/>
      <c r="E17" s="85"/>
      <c r="F17" s="85"/>
      <c r="G17" s="115"/>
      <c r="H17" s="15"/>
    </row>
    <row r="18" spans="1:8" ht="15.75" x14ac:dyDescent="0.25">
      <c r="A18" s="104" t="s">
        <v>14</v>
      </c>
      <c r="B18" s="13"/>
      <c r="C18" s="14"/>
      <c r="D18" s="84">
        <v>2</v>
      </c>
      <c r="E18" s="85">
        <v>1577190</v>
      </c>
      <c r="F18" s="85">
        <v>235536</v>
      </c>
      <c r="G18" s="115">
        <f t="shared" si="0"/>
        <v>0.14933901432294144</v>
      </c>
      <c r="H18" s="15"/>
    </row>
    <row r="19" spans="1:8" ht="15.75" x14ac:dyDescent="0.25">
      <c r="A19" s="104" t="s">
        <v>15</v>
      </c>
      <c r="B19" s="13"/>
      <c r="C19" s="14"/>
      <c r="D19" s="84">
        <v>2</v>
      </c>
      <c r="E19" s="85">
        <v>2178057</v>
      </c>
      <c r="F19" s="85">
        <v>862544</v>
      </c>
      <c r="G19" s="115">
        <f t="shared" si="0"/>
        <v>0.39601534762405211</v>
      </c>
      <c r="H19" s="15"/>
    </row>
    <row r="20" spans="1:8" ht="15.75" x14ac:dyDescent="0.25">
      <c r="A20" s="81" t="s">
        <v>138</v>
      </c>
      <c r="B20" s="13"/>
      <c r="C20" s="14"/>
      <c r="D20" s="84"/>
      <c r="E20" s="85"/>
      <c r="F20" s="85"/>
      <c r="G20" s="115"/>
      <c r="H20" s="15"/>
    </row>
    <row r="21" spans="1:8" ht="15.75" x14ac:dyDescent="0.25">
      <c r="A21" s="104" t="s">
        <v>78</v>
      </c>
      <c r="B21" s="13"/>
      <c r="C21" s="14"/>
      <c r="D21" s="84">
        <v>3</v>
      </c>
      <c r="E21" s="85">
        <v>3691704</v>
      </c>
      <c r="F21" s="85">
        <v>1026513.5</v>
      </c>
      <c r="G21" s="115">
        <f t="shared" si="0"/>
        <v>0.27805953565074554</v>
      </c>
      <c r="H21" s="15"/>
    </row>
    <row r="22" spans="1:8" ht="15.75" x14ac:dyDescent="0.25">
      <c r="A22" s="104" t="s">
        <v>105</v>
      </c>
      <c r="B22" s="13"/>
      <c r="C22" s="14"/>
      <c r="D22" s="84">
        <v>1</v>
      </c>
      <c r="E22" s="85">
        <v>311672</v>
      </c>
      <c r="F22" s="85">
        <v>115842</v>
      </c>
      <c r="G22" s="115">
        <f t="shared" si="0"/>
        <v>0.37167920121153009</v>
      </c>
      <c r="H22" s="15"/>
    </row>
    <row r="23" spans="1:8" ht="15.75" x14ac:dyDescent="0.25">
      <c r="A23" s="104" t="s">
        <v>74</v>
      </c>
      <c r="B23" s="13"/>
      <c r="C23" s="14"/>
      <c r="D23" s="84"/>
      <c r="E23" s="85"/>
      <c r="F23" s="85"/>
      <c r="G23" s="115"/>
      <c r="H23" s="15"/>
    </row>
    <row r="24" spans="1:8" ht="15.75" x14ac:dyDescent="0.25">
      <c r="A24" s="104" t="s">
        <v>79</v>
      </c>
      <c r="B24" s="13"/>
      <c r="C24" s="14"/>
      <c r="D24" s="84"/>
      <c r="E24" s="85"/>
      <c r="F24" s="85"/>
      <c r="G24" s="115"/>
      <c r="H24" s="15"/>
    </row>
    <row r="25" spans="1:8" ht="15.75" x14ac:dyDescent="0.25">
      <c r="A25" s="105" t="s">
        <v>20</v>
      </c>
      <c r="B25" s="13"/>
      <c r="C25" s="14"/>
      <c r="D25" s="84">
        <v>6</v>
      </c>
      <c r="E25" s="85">
        <v>1333278</v>
      </c>
      <c r="F25" s="85">
        <v>440453</v>
      </c>
      <c r="G25" s="115">
        <f>F25/E25</f>
        <v>0.33035345966857627</v>
      </c>
      <c r="H25" s="15"/>
    </row>
    <row r="26" spans="1:8" ht="15.75" x14ac:dyDescent="0.25">
      <c r="A26" s="105" t="s">
        <v>21</v>
      </c>
      <c r="B26" s="13"/>
      <c r="C26" s="14"/>
      <c r="D26" s="84">
        <v>23</v>
      </c>
      <c r="E26" s="85">
        <v>236067</v>
      </c>
      <c r="F26" s="85">
        <v>236067</v>
      </c>
      <c r="G26" s="115">
        <f>F26/E26</f>
        <v>1</v>
      </c>
      <c r="H26" s="15"/>
    </row>
    <row r="27" spans="1:8" ht="15.75" x14ac:dyDescent="0.25">
      <c r="A27" s="81" t="s">
        <v>22</v>
      </c>
      <c r="B27" s="13"/>
      <c r="C27" s="14"/>
      <c r="D27" s="84"/>
      <c r="E27" s="85"/>
      <c r="F27" s="85"/>
      <c r="G27" s="115"/>
      <c r="H27" s="15"/>
    </row>
    <row r="28" spans="1:8" ht="15.75" x14ac:dyDescent="0.25">
      <c r="A28" s="81" t="s">
        <v>23</v>
      </c>
      <c r="B28" s="13"/>
      <c r="C28" s="14"/>
      <c r="D28" s="84"/>
      <c r="E28" s="85">
        <v>73319</v>
      </c>
      <c r="F28" s="85">
        <v>22469</v>
      </c>
      <c r="G28" s="115">
        <f>F28/E28</f>
        <v>0.30645535263710633</v>
      </c>
      <c r="H28" s="15"/>
    </row>
    <row r="29" spans="1:8" ht="15.75" x14ac:dyDescent="0.25">
      <c r="A29" s="81" t="s">
        <v>24</v>
      </c>
      <c r="B29" s="13"/>
      <c r="C29" s="14"/>
      <c r="D29" s="84"/>
      <c r="E29" s="85"/>
      <c r="F29" s="85"/>
      <c r="G29" s="115"/>
      <c r="H29" s="15"/>
    </row>
    <row r="30" spans="1:8" ht="15.75" x14ac:dyDescent="0.25">
      <c r="A30" s="81" t="s">
        <v>113</v>
      </c>
      <c r="B30" s="13"/>
      <c r="C30" s="14"/>
      <c r="D30" s="84"/>
      <c r="E30" s="85"/>
      <c r="F30" s="85"/>
      <c r="G30" s="115"/>
      <c r="H30" s="15"/>
    </row>
    <row r="31" spans="1:8" ht="15.75" x14ac:dyDescent="0.25">
      <c r="A31" s="81" t="s">
        <v>80</v>
      </c>
      <c r="B31" s="13"/>
      <c r="C31" s="14"/>
      <c r="D31" s="84">
        <v>2</v>
      </c>
      <c r="E31" s="85">
        <v>61334</v>
      </c>
      <c r="F31" s="85">
        <v>12266</v>
      </c>
      <c r="G31" s="115">
        <f>F31/E31</f>
        <v>0.19998695666351451</v>
      </c>
      <c r="H31" s="15"/>
    </row>
    <row r="32" spans="1:8" ht="15.75" x14ac:dyDescent="0.25">
      <c r="A32" s="81" t="s">
        <v>146</v>
      </c>
      <c r="B32" s="13"/>
      <c r="C32" s="14"/>
      <c r="D32" s="84"/>
      <c r="E32" s="85"/>
      <c r="F32" s="85"/>
      <c r="G32" s="115"/>
      <c r="H32" s="15"/>
    </row>
    <row r="33" spans="1:8" ht="15.75" x14ac:dyDescent="0.25">
      <c r="A33" s="81" t="s">
        <v>27</v>
      </c>
      <c r="B33" s="13"/>
      <c r="C33" s="14"/>
      <c r="D33" s="84">
        <v>2</v>
      </c>
      <c r="E33" s="85">
        <v>724426</v>
      </c>
      <c r="F33" s="85">
        <v>138865.15</v>
      </c>
      <c r="G33" s="115">
        <f>F33/E33</f>
        <v>0.19168990345459716</v>
      </c>
      <c r="H33" s="15"/>
    </row>
    <row r="34" spans="1:8" ht="15.75" x14ac:dyDescent="0.25">
      <c r="A34" s="81" t="s">
        <v>81</v>
      </c>
      <c r="B34" s="13"/>
      <c r="C34" s="14"/>
      <c r="D34" s="84">
        <v>3</v>
      </c>
      <c r="E34" s="85">
        <v>2871817</v>
      </c>
      <c r="F34" s="85">
        <v>613755</v>
      </c>
      <c r="G34" s="115">
        <f>F34/E34</f>
        <v>0.21371661216574733</v>
      </c>
      <c r="H34" s="15"/>
    </row>
    <row r="35" spans="1:8" x14ac:dyDescent="0.2">
      <c r="A35" s="16" t="s">
        <v>28</v>
      </c>
      <c r="B35" s="13"/>
      <c r="C35" s="14"/>
      <c r="D35" s="88"/>
      <c r="E35" s="106"/>
      <c r="F35" s="85"/>
      <c r="G35" s="116"/>
      <c r="H35" s="15"/>
    </row>
    <row r="36" spans="1:8" x14ac:dyDescent="0.2">
      <c r="A36" s="16" t="s">
        <v>44</v>
      </c>
      <c r="B36" s="13"/>
      <c r="C36" s="14"/>
      <c r="D36" s="88"/>
      <c r="E36" s="106"/>
      <c r="F36" s="85"/>
      <c r="G36" s="116"/>
      <c r="H36" s="15"/>
    </row>
    <row r="37" spans="1:8" x14ac:dyDescent="0.2">
      <c r="A37" s="16" t="s">
        <v>30</v>
      </c>
      <c r="B37" s="13"/>
      <c r="C37" s="14"/>
      <c r="D37" s="88"/>
      <c r="E37" s="106"/>
      <c r="F37" s="85"/>
      <c r="G37" s="116"/>
      <c r="H37" s="15"/>
    </row>
    <row r="38" spans="1:8" x14ac:dyDescent="0.2">
      <c r="A38" s="17"/>
      <c r="B38" s="18"/>
      <c r="C38" s="14"/>
      <c r="D38" s="88"/>
      <c r="E38" s="107"/>
      <c r="F38" s="107"/>
      <c r="G38" s="116"/>
      <c r="H38" s="15"/>
    </row>
    <row r="39" spans="1:8" ht="15.75" x14ac:dyDescent="0.25">
      <c r="A39" s="19" t="s">
        <v>31</v>
      </c>
      <c r="B39" s="20"/>
      <c r="C39" s="21"/>
      <c r="D39" s="92">
        <f>SUM(D9:D38)</f>
        <v>79</v>
      </c>
      <c r="E39" s="93">
        <f>SUM(E9:E38)</f>
        <v>18681267</v>
      </c>
      <c r="F39" s="93">
        <f>SUM(F9:F38)</f>
        <v>4944391.55</v>
      </c>
      <c r="G39" s="117">
        <f>F39/E39</f>
        <v>0.26467110341070549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118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119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120" t="s">
        <v>150</v>
      </c>
      <c r="H43" s="2"/>
    </row>
    <row r="44" spans="1:8" ht="15.75" x14ac:dyDescent="0.25">
      <c r="A44" s="27" t="s">
        <v>33</v>
      </c>
      <c r="B44" s="28"/>
      <c r="C44" s="14"/>
      <c r="D44" s="84">
        <v>118</v>
      </c>
      <c r="E44" s="85">
        <v>18671296.5</v>
      </c>
      <c r="F44" s="85">
        <v>964956.81</v>
      </c>
      <c r="G44" s="115">
        <f>1-(+F44/E44)</f>
        <v>0.94831870352441783</v>
      </c>
      <c r="H44" s="15"/>
    </row>
    <row r="45" spans="1:8" ht="15.75" x14ac:dyDescent="0.25">
      <c r="A45" s="27" t="s">
        <v>34</v>
      </c>
      <c r="B45" s="28"/>
      <c r="C45" s="14"/>
      <c r="D45" s="84">
        <v>6</v>
      </c>
      <c r="E45" s="85">
        <v>3878194.18</v>
      </c>
      <c r="F45" s="85">
        <v>268962.95</v>
      </c>
      <c r="G45" s="115">
        <f>1-(+F45/E45)</f>
        <v>0.93064737413431942</v>
      </c>
      <c r="H45" s="15"/>
    </row>
    <row r="46" spans="1:8" ht="15.75" x14ac:dyDescent="0.25">
      <c r="A46" s="27" t="s">
        <v>35</v>
      </c>
      <c r="B46" s="28"/>
      <c r="C46" s="14"/>
      <c r="D46" s="84">
        <v>372</v>
      </c>
      <c r="E46" s="85">
        <v>23598396</v>
      </c>
      <c r="F46" s="85">
        <v>1304873.8999999999</v>
      </c>
      <c r="G46" s="115">
        <f>1-(+F46/E46)</f>
        <v>0.94470497486354577</v>
      </c>
      <c r="H46" s="15"/>
    </row>
    <row r="47" spans="1:8" ht="15.75" x14ac:dyDescent="0.25">
      <c r="A47" s="27" t="s">
        <v>36</v>
      </c>
      <c r="B47" s="28"/>
      <c r="C47" s="14"/>
      <c r="D47" s="84">
        <v>41</v>
      </c>
      <c r="E47" s="85">
        <v>3181151.5</v>
      </c>
      <c r="F47" s="85">
        <v>270893.11</v>
      </c>
      <c r="G47" s="115">
        <f>1-(+F47/E47)</f>
        <v>0.91484432288119566</v>
      </c>
      <c r="H47" s="15"/>
    </row>
    <row r="48" spans="1:8" ht="15.75" x14ac:dyDescent="0.25">
      <c r="A48" s="27" t="s">
        <v>37</v>
      </c>
      <c r="B48" s="28"/>
      <c r="C48" s="14"/>
      <c r="D48" s="84">
        <v>141</v>
      </c>
      <c r="E48" s="85">
        <v>18879412.649999999</v>
      </c>
      <c r="F48" s="85">
        <v>1311643.3400000001</v>
      </c>
      <c r="G48" s="115">
        <f>1-(+F48/E48)</f>
        <v>0.93052520413022488</v>
      </c>
      <c r="H48" s="15"/>
    </row>
    <row r="49" spans="1:8" ht="15.75" x14ac:dyDescent="0.25">
      <c r="A49" s="27" t="s">
        <v>38</v>
      </c>
      <c r="B49" s="28"/>
      <c r="C49" s="14"/>
      <c r="D49" s="84"/>
      <c r="E49" s="85"/>
      <c r="F49" s="85"/>
      <c r="G49" s="115"/>
      <c r="H49" s="15"/>
    </row>
    <row r="50" spans="1:8" ht="15.75" x14ac:dyDescent="0.25">
      <c r="A50" s="27" t="s">
        <v>39</v>
      </c>
      <c r="B50" s="28"/>
      <c r="C50" s="14"/>
      <c r="D50" s="84">
        <v>49</v>
      </c>
      <c r="E50" s="85">
        <v>8417551</v>
      </c>
      <c r="F50" s="85">
        <v>301151.75</v>
      </c>
      <c r="G50" s="115">
        <f>1-(+F50/E50)</f>
        <v>0.96422335308690144</v>
      </c>
      <c r="H50" s="15"/>
    </row>
    <row r="51" spans="1:8" ht="15.75" x14ac:dyDescent="0.25">
      <c r="A51" s="27" t="s">
        <v>40</v>
      </c>
      <c r="B51" s="28"/>
      <c r="C51" s="14"/>
      <c r="D51" s="84">
        <v>8</v>
      </c>
      <c r="E51" s="85">
        <v>1099090</v>
      </c>
      <c r="F51" s="85">
        <v>74300</v>
      </c>
      <c r="G51" s="115">
        <f>1-(+F51/E51)</f>
        <v>0.93239862067710555</v>
      </c>
      <c r="H51" s="15"/>
    </row>
    <row r="52" spans="1:8" ht="15.75" x14ac:dyDescent="0.25">
      <c r="A52" s="54" t="s">
        <v>41</v>
      </c>
      <c r="B52" s="28"/>
      <c r="C52" s="14"/>
      <c r="D52" s="84">
        <v>6</v>
      </c>
      <c r="E52" s="85">
        <v>646700</v>
      </c>
      <c r="F52" s="85">
        <v>45003.9</v>
      </c>
      <c r="G52" s="115">
        <f>1-(+F52/E52)</f>
        <v>0.93040992732333383</v>
      </c>
      <c r="H52" s="15"/>
    </row>
    <row r="53" spans="1:8" ht="15.75" x14ac:dyDescent="0.25">
      <c r="A53" s="55" t="s">
        <v>61</v>
      </c>
      <c r="B53" s="28"/>
      <c r="C53" s="14"/>
      <c r="D53" s="84">
        <v>2</v>
      </c>
      <c r="E53" s="85">
        <v>114900</v>
      </c>
      <c r="F53" s="85">
        <v>37400</v>
      </c>
      <c r="G53" s="115">
        <f>1-(+F53/E53)</f>
        <v>0.67449956483899043</v>
      </c>
      <c r="H53" s="15"/>
    </row>
    <row r="54" spans="1:8" ht="15.75" x14ac:dyDescent="0.25">
      <c r="A54" s="27" t="s">
        <v>106</v>
      </c>
      <c r="B54" s="28"/>
      <c r="C54" s="14"/>
      <c r="D54" s="84">
        <v>1538</v>
      </c>
      <c r="E54" s="85">
        <v>115301731.22</v>
      </c>
      <c r="F54" s="85">
        <v>13202334.5</v>
      </c>
      <c r="G54" s="115">
        <f>1-(+F54/E54)</f>
        <v>0.88549751716381908</v>
      </c>
      <c r="H54" s="15"/>
    </row>
    <row r="55" spans="1:8" ht="15.75" x14ac:dyDescent="0.25">
      <c r="A55" s="82" t="s">
        <v>107</v>
      </c>
      <c r="B55" s="30"/>
      <c r="C55" s="14"/>
      <c r="D55" s="84"/>
      <c r="E55" s="85"/>
      <c r="F55" s="85"/>
      <c r="G55" s="115"/>
      <c r="H55" s="15"/>
    </row>
    <row r="56" spans="1:8" x14ac:dyDescent="0.2">
      <c r="A56" s="31" t="s">
        <v>42</v>
      </c>
      <c r="B56" s="30"/>
      <c r="C56" s="14"/>
      <c r="D56" s="88"/>
      <c r="E56" s="107"/>
      <c r="F56" s="85"/>
      <c r="G56" s="116"/>
      <c r="H56" s="15"/>
    </row>
    <row r="57" spans="1:8" x14ac:dyDescent="0.2">
      <c r="A57" s="16" t="s">
        <v>43</v>
      </c>
      <c r="B57" s="28"/>
      <c r="C57" s="14"/>
      <c r="D57" s="88"/>
      <c r="E57" s="107"/>
      <c r="F57" s="85"/>
      <c r="G57" s="116"/>
      <c r="H57" s="15"/>
    </row>
    <row r="58" spans="1:8" x14ac:dyDescent="0.2">
      <c r="A58" s="16" t="s">
        <v>29</v>
      </c>
      <c r="B58" s="28"/>
      <c r="C58" s="14"/>
      <c r="D58" s="88"/>
      <c r="E58" s="106"/>
      <c r="F58" s="85"/>
      <c r="G58" s="116"/>
      <c r="H58" s="15"/>
    </row>
    <row r="59" spans="1:8" x14ac:dyDescent="0.2">
      <c r="A59" s="16" t="s">
        <v>30</v>
      </c>
      <c r="B59" s="28"/>
      <c r="C59" s="14"/>
      <c r="D59" s="88"/>
      <c r="E59" s="106"/>
      <c r="F59" s="85"/>
      <c r="G59" s="116"/>
      <c r="H59" s="15"/>
    </row>
    <row r="60" spans="1:8" ht="15.75" x14ac:dyDescent="0.25">
      <c r="A60" s="32"/>
      <c r="B60" s="18"/>
      <c r="C60" s="14"/>
      <c r="D60" s="88"/>
      <c r="E60" s="91"/>
      <c r="F60" s="91"/>
      <c r="G60" s="116"/>
      <c r="H60" s="2"/>
    </row>
    <row r="61" spans="1:8" ht="15.75" x14ac:dyDescent="0.25">
      <c r="A61" s="20" t="s">
        <v>45</v>
      </c>
      <c r="B61" s="20"/>
      <c r="C61" s="21"/>
      <c r="D61" s="92">
        <f>SUM(D44:D57)</f>
        <v>2281</v>
      </c>
      <c r="E61" s="93">
        <f>SUM(E44:E60)</f>
        <v>193788423.05000001</v>
      </c>
      <c r="F61" s="93">
        <f>SUM(F44:F60)</f>
        <v>17781520.260000002</v>
      </c>
      <c r="G61" s="121">
        <f>1-(+F61/E61)</f>
        <v>0.90824260820053149</v>
      </c>
      <c r="H61" s="2"/>
    </row>
    <row r="62" spans="1:8" x14ac:dyDescent="0.2">
      <c r="A62" s="33"/>
      <c r="B62" s="33"/>
      <c r="C62" s="33"/>
      <c r="D62" s="102"/>
      <c r="E62" s="103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22725911.810000002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29"/>
      <c r="B70" s="130"/>
      <c r="C70" s="130"/>
      <c r="D70" s="130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4" t="s">
        <v>10</v>
      </c>
      <c r="B9" s="13"/>
      <c r="C9" s="14"/>
      <c r="D9" s="84"/>
      <c r="E9" s="110"/>
      <c r="F9" s="122"/>
      <c r="G9" s="115"/>
      <c r="H9" s="15"/>
    </row>
    <row r="10" spans="1:8" ht="15.75" x14ac:dyDescent="0.25">
      <c r="A10" s="104" t="s">
        <v>11</v>
      </c>
      <c r="B10" s="13"/>
      <c r="C10" s="14"/>
      <c r="D10" s="84"/>
      <c r="E10" s="110"/>
      <c r="F10" s="122"/>
      <c r="G10" s="115"/>
      <c r="H10" s="15"/>
    </row>
    <row r="11" spans="1:8" ht="15.75" x14ac:dyDescent="0.25">
      <c r="A11" s="104" t="s">
        <v>131</v>
      </c>
      <c r="B11" s="13"/>
      <c r="C11" s="14"/>
      <c r="D11" s="84"/>
      <c r="E11" s="110"/>
      <c r="F11" s="122"/>
      <c r="G11" s="115"/>
      <c r="H11" s="15"/>
    </row>
    <row r="12" spans="1:8" ht="15.75" x14ac:dyDescent="0.25">
      <c r="A12" s="104" t="s">
        <v>25</v>
      </c>
      <c r="B12" s="13"/>
      <c r="C12" s="14"/>
      <c r="D12" s="84"/>
      <c r="E12" s="110"/>
      <c r="F12" s="122"/>
      <c r="G12" s="115"/>
      <c r="H12" s="15"/>
    </row>
    <row r="13" spans="1:8" ht="15.75" x14ac:dyDescent="0.25">
      <c r="A13" s="104" t="s">
        <v>77</v>
      </c>
      <c r="B13" s="13"/>
      <c r="C13" s="14"/>
      <c r="D13" s="84">
        <v>22</v>
      </c>
      <c r="E13" s="110">
        <v>2591119</v>
      </c>
      <c r="F13" s="122">
        <v>537846.5</v>
      </c>
      <c r="G13" s="115">
        <f>F13/E13</f>
        <v>0.20757306013347901</v>
      </c>
      <c r="H13" s="15"/>
    </row>
    <row r="14" spans="1:8" ht="15.75" x14ac:dyDescent="0.25">
      <c r="A14" s="104" t="s">
        <v>114</v>
      </c>
      <c r="B14" s="13"/>
      <c r="C14" s="14"/>
      <c r="D14" s="84">
        <v>2</v>
      </c>
      <c r="E14" s="110">
        <v>497591</v>
      </c>
      <c r="F14" s="122">
        <v>126058.5</v>
      </c>
      <c r="G14" s="115">
        <f>F14/E14</f>
        <v>0.25333758046266913</v>
      </c>
      <c r="H14" s="15"/>
    </row>
    <row r="15" spans="1:8" ht="15.75" x14ac:dyDescent="0.25">
      <c r="A15" s="104" t="s">
        <v>116</v>
      </c>
      <c r="B15" s="13"/>
      <c r="C15" s="14"/>
      <c r="D15" s="84"/>
      <c r="E15" s="110"/>
      <c r="F15" s="122"/>
      <c r="G15" s="115"/>
      <c r="H15" s="15"/>
    </row>
    <row r="16" spans="1:8" ht="15.75" x14ac:dyDescent="0.25">
      <c r="A16" s="104" t="s">
        <v>111</v>
      </c>
      <c r="B16" s="13"/>
      <c r="C16" s="14"/>
      <c r="D16" s="84">
        <v>4</v>
      </c>
      <c r="E16" s="110">
        <v>432590</v>
      </c>
      <c r="F16" s="122">
        <v>96575</v>
      </c>
      <c r="G16" s="115">
        <f>F16/E16</f>
        <v>0.22324834138560762</v>
      </c>
      <c r="H16" s="15"/>
    </row>
    <row r="17" spans="1:8" ht="15.75" x14ac:dyDescent="0.25">
      <c r="A17" s="104" t="s">
        <v>83</v>
      </c>
      <c r="B17" s="13"/>
      <c r="C17" s="14"/>
      <c r="D17" s="84">
        <v>2</v>
      </c>
      <c r="E17" s="110">
        <v>508088</v>
      </c>
      <c r="F17" s="122">
        <v>169797</v>
      </c>
      <c r="G17" s="115">
        <f>F17/E17</f>
        <v>0.33418817212766294</v>
      </c>
      <c r="H17" s="15"/>
    </row>
    <row r="18" spans="1:8" ht="15.75" x14ac:dyDescent="0.25">
      <c r="A18" s="81" t="s">
        <v>122</v>
      </c>
      <c r="B18" s="13"/>
      <c r="C18" s="14"/>
      <c r="D18" s="84">
        <v>2</v>
      </c>
      <c r="E18" s="110">
        <v>284226</v>
      </c>
      <c r="F18" s="122">
        <v>81070</v>
      </c>
      <c r="G18" s="115">
        <f>F18/E18</f>
        <v>0.28523076706564493</v>
      </c>
      <c r="H18" s="15"/>
    </row>
    <row r="19" spans="1:8" ht="15.75" x14ac:dyDescent="0.25">
      <c r="A19" s="104" t="s">
        <v>15</v>
      </c>
      <c r="B19" s="13"/>
      <c r="C19" s="14"/>
      <c r="D19" s="84">
        <v>2</v>
      </c>
      <c r="E19" s="110">
        <v>1264971</v>
      </c>
      <c r="F19" s="122">
        <v>220892</v>
      </c>
      <c r="G19" s="115">
        <f>F19/E19</f>
        <v>0.17462218501451812</v>
      </c>
      <c r="H19" s="15"/>
    </row>
    <row r="20" spans="1:8" ht="15.75" x14ac:dyDescent="0.25">
      <c r="A20" s="104" t="s">
        <v>60</v>
      </c>
      <c r="B20" s="13"/>
      <c r="C20" s="14"/>
      <c r="D20" s="84"/>
      <c r="E20" s="110"/>
      <c r="F20" s="122"/>
      <c r="G20" s="115"/>
      <c r="H20" s="15"/>
    </row>
    <row r="21" spans="1:8" ht="15.75" x14ac:dyDescent="0.25">
      <c r="A21" s="104" t="s">
        <v>105</v>
      </c>
      <c r="B21" s="13"/>
      <c r="C21" s="14"/>
      <c r="D21" s="84"/>
      <c r="E21" s="110"/>
      <c r="F21" s="122"/>
      <c r="G21" s="115"/>
      <c r="H21" s="15"/>
    </row>
    <row r="22" spans="1:8" ht="15.75" x14ac:dyDescent="0.25">
      <c r="A22" s="104" t="s">
        <v>134</v>
      </c>
      <c r="B22" s="13"/>
      <c r="C22" s="14"/>
      <c r="D22" s="84"/>
      <c r="E22" s="110"/>
      <c r="F22" s="122"/>
      <c r="G22" s="115"/>
      <c r="H22" s="15"/>
    </row>
    <row r="23" spans="1:8" ht="15.75" x14ac:dyDescent="0.25">
      <c r="A23" s="104" t="s">
        <v>124</v>
      </c>
      <c r="B23" s="13"/>
      <c r="C23" s="14"/>
      <c r="D23" s="84">
        <v>3</v>
      </c>
      <c r="E23" s="110">
        <v>791931</v>
      </c>
      <c r="F23" s="122">
        <v>125987.83</v>
      </c>
      <c r="G23" s="115">
        <f t="shared" ref="G23:G29" si="0">F23/E23</f>
        <v>0.15908940299091714</v>
      </c>
      <c r="H23" s="15"/>
    </row>
    <row r="24" spans="1:8" ht="15.75" x14ac:dyDescent="0.25">
      <c r="A24" s="104" t="s">
        <v>18</v>
      </c>
      <c r="B24" s="13"/>
      <c r="C24" s="14"/>
      <c r="D24" s="84">
        <v>2</v>
      </c>
      <c r="E24" s="110">
        <v>819751</v>
      </c>
      <c r="F24" s="122">
        <v>12494.5</v>
      </c>
      <c r="G24" s="115">
        <f t="shared" si="0"/>
        <v>1.5241823431749396E-2</v>
      </c>
      <c r="H24" s="15"/>
    </row>
    <row r="25" spans="1:8" ht="15.75" x14ac:dyDescent="0.25">
      <c r="A25" s="105" t="s">
        <v>20</v>
      </c>
      <c r="B25" s="13"/>
      <c r="C25" s="14"/>
      <c r="D25" s="84">
        <v>4</v>
      </c>
      <c r="E25" s="110">
        <v>847045</v>
      </c>
      <c r="F25" s="122">
        <v>221400</v>
      </c>
      <c r="G25" s="115">
        <f t="shared" si="0"/>
        <v>0.26137926556440333</v>
      </c>
      <c r="H25" s="15"/>
    </row>
    <row r="26" spans="1:8" ht="15.75" x14ac:dyDescent="0.25">
      <c r="A26" s="105" t="s">
        <v>21</v>
      </c>
      <c r="B26" s="13"/>
      <c r="C26" s="14"/>
      <c r="D26" s="84"/>
      <c r="E26" s="110"/>
      <c r="F26" s="122"/>
      <c r="G26" s="115"/>
      <c r="H26" s="15"/>
    </row>
    <row r="27" spans="1:8" ht="15.75" x14ac:dyDescent="0.25">
      <c r="A27" s="81" t="s">
        <v>22</v>
      </c>
      <c r="B27" s="13"/>
      <c r="C27" s="14"/>
      <c r="D27" s="84"/>
      <c r="E27" s="110"/>
      <c r="F27" s="122"/>
      <c r="G27" s="115"/>
      <c r="H27" s="15"/>
    </row>
    <row r="28" spans="1:8" ht="15.75" x14ac:dyDescent="0.25">
      <c r="A28" s="81" t="s">
        <v>23</v>
      </c>
      <c r="B28" s="13"/>
      <c r="C28" s="14"/>
      <c r="D28" s="84"/>
      <c r="E28" s="110"/>
      <c r="F28" s="122"/>
      <c r="G28" s="115"/>
      <c r="H28" s="15"/>
    </row>
    <row r="29" spans="1:8" ht="15.75" x14ac:dyDescent="0.25">
      <c r="A29" s="81" t="s">
        <v>24</v>
      </c>
      <c r="B29" s="13"/>
      <c r="C29" s="14"/>
      <c r="D29" s="84">
        <v>1</v>
      </c>
      <c r="E29" s="110">
        <v>520</v>
      </c>
      <c r="F29" s="122">
        <v>-15</v>
      </c>
      <c r="G29" s="115">
        <f t="shared" si="0"/>
        <v>-2.8846153846153848E-2</v>
      </c>
      <c r="H29" s="15"/>
    </row>
    <row r="30" spans="1:8" ht="15.75" x14ac:dyDescent="0.25">
      <c r="A30" s="81" t="s">
        <v>70</v>
      </c>
      <c r="B30" s="13"/>
      <c r="C30" s="14"/>
      <c r="D30" s="84"/>
      <c r="E30" s="110"/>
      <c r="F30" s="122"/>
      <c r="G30" s="115"/>
      <c r="H30" s="15"/>
    </row>
    <row r="31" spans="1:8" ht="15.75" x14ac:dyDescent="0.25">
      <c r="A31" s="81" t="s">
        <v>84</v>
      </c>
      <c r="B31" s="13"/>
      <c r="C31" s="14"/>
      <c r="D31" s="84"/>
      <c r="E31" s="110"/>
      <c r="F31" s="122"/>
      <c r="G31" s="115"/>
      <c r="H31" s="15"/>
    </row>
    <row r="32" spans="1:8" ht="15.75" x14ac:dyDescent="0.25">
      <c r="A32" s="81" t="s">
        <v>118</v>
      </c>
      <c r="B32" s="13"/>
      <c r="C32" s="14"/>
      <c r="D32" s="84">
        <v>1</v>
      </c>
      <c r="E32" s="110">
        <v>70442</v>
      </c>
      <c r="F32" s="122">
        <v>13983</v>
      </c>
      <c r="G32" s="115">
        <f>F32/E32</f>
        <v>0.1985037335680418</v>
      </c>
      <c r="H32" s="15"/>
    </row>
    <row r="33" spans="1:8" ht="15.75" x14ac:dyDescent="0.25">
      <c r="A33" s="81" t="s">
        <v>27</v>
      </c>
      <c r="B33" s="13"/>
      <c r="C33" s="14"/>
      <c r="D33" s="84"/>
      <c r="E33" s="110"/>
      <c r="F33" s="122"/>
      <c r="G33" s="115"/>
      <c r="H33" s="15"/>
    </row>
    <row r="34" spans="1:8" ht="15.75" x14ac:dyDescent="0.25">
      <c r="A34" s="81" t="s">
        <v>81</v>
      </c>
      <c r="B34" s="13"/>
      <c r="C34" s="14"/>
      <c r="D34" s="84">
        <v>6</v>
      </c>
      <c r="E34" s="110">
        <v>2345361</v>
      </c>
      <c r="F34" s="122">
        <v>317817</v>
      </c>
      <c r="G34" s="115">
        <f>F34/E34</f>
        <v>0.13550877668725625</v>
      </c>
      <c r="H34" s="15"/>
    </row>
    <row r="35" spans="1:8" x14ac:dyDescent="0.2">
      <c r="A35" s="16" t="s">
        <v>28</v>
      </c>
      <c r="B35" s="13"/>
      <c r="C35" s="14"/>
      <c r="D35" s="88"/>
      <c r="E35" s="110"/>
      <c r="F35" s="122"/>
      <c r="G35" s="116"/>
      <c r="H35" s="15"/>
    </row>
    <row r="36" spans="1:8" x14ac:dyDescent="0.2">
      <c r="A36" s="16" t="s">
        <v>44</v>
      </c>
      <c r="B36" s="13"/>
      <c r="C36" s="14"/>
      <c r="D36" s="88"/>
      <c r="E36" s="110"/>
      <c r="F36" s="122">
        <v>25</v>
      </c>
      <c r="G36" s="116"/>
      <c r="H36" s="15"/>
    </row>
    <row r="37" spans="1:8" x14ac:dyDescent="0.2">
      <c r="A37" s="16" t="s">
        <v>30</v>
      </c>
      <c r="B37" s="13"/>
      <c r="C37" s="14"/>
      <c r="D37" s="88"/>
      <c r="E37" s="106"/>
      <c r="F37" s="85"/>
      <c r="G37" s="116"/>
      <c r="H37" s="15"/>
    </row>
    <row r="38" spans="1:8" x14ac:dyDescent="0.2">
      <c r="A38" s="17"/>
      <c r="B38" s="18"/>
      <c r="C38" s="14"/>
      <c r="D38" s="88"/>
      <c r="E38" s="107"/>
      <c r="F38" s="107"/>
      <c r="G38" s="116"/>
      <c r="H38" s="15"/>
    </row>
    <row r="39" spans="1:8" ht="15.75" x14ac:dyDescent="0.25">
      <c r="A39" s="19" t="s">
        <v>31</v>
      </c>
      <c r="B39" s="20"/>
      <c r="C39" s="21"/>
      <c r="D39" s="92">
        <f>SUM(D9:D38)</f>
        <v>51</v>
      </c>
      <c r="E39" s="93">
        <f>SUM(E9:E38)</f>
        <v>10453635</v>
      </c>
      <c r="F39" s="93">
        <f>SUM(F9:F38)</f>
        <v>1923931.33</v>
      </c>
      <c r="G39" s="117">
        <f>F39/E39</f>
        <v>0.18404424202681652</v>
      </c>
      <c r="H39" s="15"/>
    </row>
    <row r="40" spans="1:8" ht="15.75" x14ac:dyDescent="0.25">
      <c r="A40" s="22"/>
      <c r="B40" s="22"/>
      <c r="C40" s="22"/>
      <c r="D40" s="95"/>
      <c r="E40" s="96"/>
      <c r="F40" s="97"/>
      <c r="G40" s="97"/>
      <c r="H40" s="2"/>
    </row>
    <row r="41" spans="1:8" ht="18" x14ac:dyDescent="0.25">
      <c r="A41" s="23" t="s">
        <v>32</v>
      </c>
      <c r="B41" s="24"/>
      <c r="C41" s="24"/>
      <c r="D41" s="25"/>
      <c r="E41" s="98"/>
      <c r="F41" s="99"/>
      <c r="G41" s="118"/>
      <c r="H41" s="2"/>
    </row>
    <row r="42" spans="1:8" ht="15.75" x14ac:dyDescent="0.25">
      <c r="A42" s="26"/>
      <c r="B42" s="26"/>
      <c r="C42" s="26"/>
      <c r="D42" s="100"/>
      <c r="E42" s="25" t="s">
        <v>148</v>
      </c>
      <c r="F42" s="25" t="s">
        <v>148</v>
      </c>
      <c r="G42" s="119" t="s">
        <v>5</v>
      </c>
      <c r="H42" s="2"/>
    </row>
    <row r="43" spans="1:8" ht="15.75" x14ac:dyDescent="0.25">
      <c r="A43" s="26"/>
      <c r="B43" s="26"/>
      <c r="C43" s="26"/>
      <c r="D43" s="100" t="s">
        <v>6</v>
      </c>
      <c r="E43" s="101" t="s">
        <v>149</v>
      </c>
      <c r="F43" s="99" t="s">
        <v>8</v>
      </c>
      <c r="G43" s="120" t="s">
        <v>150</v>
      </c>
      <c r="H43" s="2"/>
    </row>
    <row r="44" spans="1:8" ht="15.75" x14ac:dyDescent="0.25">
      <c r="A44" s="27" t="s">
        <v>33</v>
      </c>
      <c r="B44" s="28"/>
      <c r="C44" s="14"/>
      <c r="D44" s="84">
        <v>149</v>
      </c>
      <c r="E44" s="85">
        <v>16952837.190000001</v>
      </c>
      <c r="F44" s="85">
        <v>859770.92</v>
      </c>
      <c r="G44" s="115">
        <f>1-(+F44/E44)</f>
        <v>0.9492845409671512</v>
      </c>
      <c r="H44" s="15"/>
    </row>
    <row r="45" spans="1:8" ht="15.75" x14ac:dyDescent="0.25">
      <c r="A45" s="27" t="s">
        <v>34</v>
      </c>
      <c r="B45" s="28"/>
      <c r="C45" s="14"/>
      <c r="D45" s="84">
        <v>6</v>
      </c>
      <c r="E45" s="85">
        <v>4216237.68</v>
      </c>
      <c r="F45" s="85">
        <v>322127.67</v>
      </c>
      <c r="G45" s="115">
        <f t="shared" ref="G45:G54" si="1">1-(+F45/E45)</f>
        <v>0.92359831336643239</v>
      </c>
      <c r="H45" s="15"/>
    </row>
    <row r="46" spans="1:8" ht="15.75" x14ac:dyDescent="0.25">
      <c r="A46" s="27" t="s">
        <v>35</v>
      </c>
      <c r="B46" s="28"/>
      <c r="C46" s="14"/>
      <c r="D46" s="84">
        <v>158</v>
      </c>
      <c r="E46" s="85">
        <v>15280868.939999999</v>
      </c>
      <c r="F46" s="85">
        <v>797794.05</v>
      </c>
      <c r="G46" s="115">
        <f t="shared" si="1"/>
        <v>0.94779131650611481</v>
      </c>
      <c r="H46" s="15"/>
    </row>
    <row r="47" spans="1:8" ht="15.75" x14ac:dyDescent="0.25">
      <c r="A47" s="27" t="s">
        <v>36</v>
      </c>
      <c r="B47" s="28"/>
      <c r="C47" s="14"/>
      <c r="D47" s="84">
        <v>2</v>
      </c>
      <c r="E47" s="85">
        <v>382373.5</v>
      </c>
      <c r="F47" s="85">
        <v>21301.5</v>
      </c>
      <c r="G47" s="115">
        <f t="shared" si="1"/>
        <v>0.94429138002502788</v>
      </c>
      <c r="H47" s="15"/>
    </row>
    <row r="48" spans="1:8" ht="15.75" x14ac:dyDescent="0.25">
      <c r="A48" s="27" t="s">
        <v>37</v>
      </c>
      <c r="B48" s="28"/>
      <c r="C48" s="14"/>
      <c r="D48" s="84">
        <v>117</v>
      </c>
      <c r="E48" s="85">
        <v>12124464.960000001</v>
      </c>
      <c r="F48" s="85">
        <v>802496.66</v>
      </c>
      <c r="G48" s="115">
        <f t="shared" si="1"/>
        <v>0.93381178776568463</v>
      </c>
      <c r="H48" s="15"/>
    </row>
    <row r="49" spans="1:8" ht="15.75" x14ac:dyDescent="0.25">
      <c r="A49" s="27" t="s">
        <v>38</v>
      </c>
      <c r="B49" s="28"/>
      <c r="C49" s="14"/>
      <c r="D49" s="84"/>
      <c r="E49" s="85"/>
      <c r="F49" s="85"/>
      <c r="G49" s="115"/>
      <c r="H49" s="15"/>
    </row>
    <row r="50" spans="1:8" ht="15.75" x14ac:dyDescent="0.25">
      <c r="A50" s="27" t="s">
        <v>39</v>
      </c>
      <c r="B50" s="28"/>
      <c r="C50" s="14"/>
      <c r="D50" s="84">
        <v>11</v>
      </c>
      <c r="E50" s="85">
        <v>1884140</v>
      </c>
      <c r="F50" s="85">
        <v>140504.95000000001</v>
      </c>
      <c r="G50" s="115">
        <f t="shared" si="1"/>
        <v>0.92542754253930171</v>
      </c>
      <c r="H50" s="15"/>
    </row>
    <row r="51" spans="1:8" ht="15.75" x14ac:dyDescent="0.25">
      <c r="A51" s="27" t="s">
        <v>40</v>
      </c>
      <c r="B51" s="28"/>
      <c r="C51" s="14"/>
      <c r="D51" s="84">
        <v>4</v>
      </c>
      <c r="E51" s="85">
        <v>755755</v>
      </c>
      <c r="F51" s="85">
        <v>49930</v>
      </c>
      <c r="G51" s="115">
        <f t="shared" si="1"/>
        <v>0.93393361605282132</v>
      </c>
      <c r="H51" s="15"/>
    </row>
    <row r="52" spans="1:8" ht="15.75" x14ac:dyDescent="0.25">
      <c r="A52" s="54" t="s">
        <v>41</v>
      </c>
      <c r="B52" s="28"/>
      <c r="C52" s="14"/>
      <c r="D52" s="84">
        <v>2</v>
      </c>
      <c r="E52" s="85">
        <v>288225</v>
      </c>
      <c r="F52" s="85">
        <v>6975</v>
      </c>
      <c r="G52" s="115">
        <f t="shared" si="1"/>
        <v>0.97580015612802495</v>
      </c>
      <c r="H52" s="15"/>
    </row>
    <row r="53" spans="1:8" ht="15.75" x14ac:dyDescent="0.25">
      <c r="A53" s="55" t="s">
        <v>61</v>
      </c>
      <c r="B53" s="28"/>
      <c r="C53" s="14"/>
      <c r="D53" s="84"/>
      <c r="E53" s="85"/>
      <c r="F53" s="85"/>
      <c r="G53" s="115"/>
      <c r="H53" s="15"/>
    </row>
    <row r="54" spans="1:8" ht="15.75" x14ac:dyDescent="0.25">
      <c r="A54" s="27" t="s">
        <v>106</v>
      </c>
      <c r="B54" s="28"/>
      <c r="C54" s="14"/>
      <c r="D54" s="84">
        <v>1482</v>
      </c>
      <c r="E54" s="85">
        <v>87893511.019999996</v>
      </c>
      <c r="F54" s="85">
        <v>10112764.4</v>
      </c>
      <c r="G54" s="115">
        <f t="shared" si="1"/>
        <v>0.88494299200655602</v>
      </c>
      <c r="H54" s="15"/>
    </row>
    <row r="55" spans="1:8" ht="15.75" x14ac:dyDescent="0.25">
      <c r="A55" s="82" t="s">
        <v>107</v>
      </c>
      <c r="B55" s="30"/>
      <c r="C55" s="14"/>
      <c r="D55" s="84"/>
      <c r="E55" s="85"/>
      <c r="F55" s="85"/>
      <c r="G55" s="115"/>
      <c r="H55" s="15"/>
    </row>
    <row r="56" spans="1:8" ht="15.75" x14ac:dyDescent="0.25">
      <c r="A56" s="56"/>
      <c r="B56" s="30"/>
      <c r="C56" s="14"/>
      <c r="D56" s="84"/>
      <c r="E56" s="85"/>
      <c r="F56" s="85"/>
      <c r="G56" s="115"/>
      <c r="H56" s="15"/>
    </row>
    <row r="57" spans="1:8" x14ac:dyDescent="0.2">
      <c r="A57" s="16" t="s">
        <v>42</v>
      </c>
      <c r="B57" s="30"/>
      <c r="C57" s="14"/>
      <c r="D57" s="88"/>
      <c r="E57" s="107"/>
      <c r="F57" s="85"/>
      <c r="G57" s="116"/>
      <c r="H57" s="15"/>
    </row>
    <row r="58" spans="1:8" x14ac:dyDescent="0.2">
      <c r="A58" s="16" t="s">
        <v>43</v>
      </c>
      <c r="B58" s="28"/>
      <c r="C58" s="14"/>
      <c r="D58" s="88"/>
      <c r="E58" s="107"/>
      <c r="F58" s="85"/>
      <c r="G58" s="116"/>
      <c r="H58" s="15"/>
    </row>
    <row r="59" spans="1:8" x14ac:dyDescent="0.2">
      <c r="A59" s="16" t="s">
        <v>44</v>
      </c>
      <c r="B59" s="28"/>
      <c r="C59" s="14"/>
      <c r="D59" s="88"/>
      <c r="E59" s="106"/>
      <c r="F59" s="85"/>
      <c r="G59" s="116"/>
      <c r="H59" s="15"/>
    </row>
    <row r="60" spans="1:8" x14ac:dyDescent="0.2">
      <c r="A60" s="16" t="s">
        <v>30</v>
      </c>
      <c r="B60" s="28"/>
      <c r="C60" s="14"/>
      <c r="D60" s="88"/>
      <c r="E60" s="106"/>
      <c r="F60" s="85"/>
      <c r="G60" s="116"/>
      <c r="H60" s="15"/>
    </row>
    <row r="61" spans="1:8" ht="15.75" x14ac:dyDescent="0.25">
      <c r="A61" s="32"/>
      <c r="B61" s="18"/>
      <c r="C61" s="14"/>
      <c r="D61" s="88"/>
      <c r="E61" s="91"/>
      <c r="F61" s="91"/>
      <c r="G61" s="116"/>
      <c r="H61" s="2"/>
    </row>
    <row r="62" spans="1:8" ht="15.75" x14ac:dyDescent="0.25">
      <c r="A62" s="20" t="s">
        <v>45</v>
      </c>
      <c r="B62" s="20"/>
      <c r="C62" s="21"/>
      <c r="D62" s="92">
        <v>0</v>
      </c>
      <c r="E62" s="93">
        <f>SUM(E44:E61)</f>
        <v>139778413.28999999</v>
      </c>
      <c r="F62" s="93">
        <f>SUM(F44:F61)</f>
        <v>13113665.15</v>
      </c>
      <c r="G62" s="121">
        <f>1-(+F62/E62)</f>
        <v>0.90618247237652561</v>
      </c>
      <c r="H62" s="2"/>
    </row>
    <row r="63" spans="1:8" x14ac:dyDescent="0.2">
      <c r="A63" s="33"/>
      <c r="B63" s="33"/>
      <c r="C63" s="33"/>
      <c r="D63" s="102"/>
      <c r="E63" s="103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15037596.48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29"/>
      <c r="B71" s="130"/>
      <c r="C71" s="130"/>
      <c r="D71" s="130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2020-06-08T15:12:26Z</cp:lastPrinted>
  <dcterms:created xsi:type="dcterms:W3CDTF">2012-06-07T14:04:25Z</dcterms:created>
  <dcterms:modified xsi:type="dcterms:W3CDTF">2020-09-09T19:23:25Z</dcterms:modified>
</cp:coreProperties>
</file>