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TOTALS'!$A$1:$C$20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F61" i="14" l="1"/>
  <c r="G61" i="14"/>
  <c r="E61" i="14"/>
  <c r="D61" i="14"/>
  <c r="G55" i="14"/>
  <c r="G54" i="14"/>
  <c r="G52" i="14"/>
  <c r="G51" i="14"/>
  <c r="G50" i="14"/>
  <c r="G49" i="14"/>
  <c r="G48" i="14"/>
  <c r="G47" i="14"/>
  <c r="G46" i="14"/>
  <c r="G44" i="14"/>
  <c r="F39" i="14"/>
  <c r="G39" i="14"/>
  <c r="E39" i="14"/>
  <c r="D39" i="14"/>
  <c r="G31" i="14"/>
  <c r="G30" i="14"/>
  <c r="G29" i="14"/>
  <c r="G28" i="14"/>
  <c r="G26" i="14"/>
  <c r="G25" i="14"/>
  <c r="G24" i="14"/>
  <c r="G19" i="14"/>
  <c r="G15" i="14"/>
  <c r="G10" i="14"/>
  <c r="F60" i="12"/>
  <c r="G60" i="12"/>
  <c r="E60" i="12"/>
  <c r="D60" i="12"/>
  <c r="G53" i="12"/>
  <c r="G50" i="12"/>
  <c r="G48" i="12"/>
  <c r="G46" i="12"/>
  <c r="G44" i="12"/>
  <c r="F39" i="12"/>
  <c r="G39" i="12"/>
  <c r="E39" i="12"/>
  <c r="D39" i="12"/>
  <c r="G34" i="12"/>
  <c r="G33" i="12"/>
  <c r="G32" i="12"/>
  <c r="G31" i="12"/>
  <c r="G18" i="12"/>
  <c r="G17" i="12"/>
  <c r="F60" i="7"/>
  <c r="G60" i="7"/>
  <c r="E60" i="7"/>
  <c r="D60" i="7"/>
  <c r="G53" i="7"/>
  <c r="G50" i="7"/>
  <c r="G48" i="7"/>
  <c r="G47" i="7"/>
  <c r="G46" i="7"/>
  <c r="G44" i="7"/>
  <c r="F39" i="7"/>
  <c r="G39" i="7"/>
  <c r="E39" i="7"/>
  <c r="D39" i="7"/>
  <c r="G31" i="7"/>
  <c r="G18" i="7"/>
  <c r="G17" i="7"/>
  <c r="G15" i="7"/>
  <c r="G14" i="7"/>
  <c r="G9" i="7"/>
  <c r="F62" i="10"/>
  <c r="G62" i="10"/>
  <c r="F64" i="10"/>
  <c r="E62" i="10"/>
  <c r="D62" i="10"/>
  <c r="G54" i="10"/>
  <c r="G52" i="10"/>
  <c r="G50" i="10"/>
  <c r="G49" i="10"/>
  <c r="G48" i="10"/>
  <c r="G47" i="10"/>
  <c r="G46" i="10"/>
  <c r="G44" i="10"/>
  <c r="F39" i="10"/>
  <c r="G39" i="10"/>
  <c r="E39" i="10"/>
  <c r="D39" i="10"/>
  <c r="G34" i="10"/>
  <c r="G33" i="10"/>
  <c r="G31" i="10"/>
  <c r="G30" i="10"/>
  <c r="G29" i="10"/>
  <c r="G28" i="10"/>
  <c r="G26" i="10"/>
  <c r="G25" i="10"/>
  <c r="G24" i="10"/>
  <c r="G21" i="10"/>
  <c r="G19" i="10"/>
  <c r="G17" i="10"/>
  <c r="G15" i="10"/>
  <c r="G12" i="10"/>
  <c r="G10" i="10"/>
  <c r="F62" i="9"/>
  <c r="F64" i="9"/>
  <c r="E62" i="9"/>
  <c r="G62" i="9"/>
  <c r="D62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30" i="9"/>
  <c r="G29" i="9"/>
  <c r="G25" i="9"/>
  <c r="G24" i="9"/>
  <c r="G23" i="9"/>
  <c r="G21" i="9"/>
  <c r="G19" i="9"/>
  <c r="G18" i="9"/>
  <c r="G17" i="9"/>
  <c r="G13" i="9"/>
  <c r="G11" i="9"/>
  <c r="G10" i="9"/>
  <c r="G9" i="9"/>
  <c r="F61" i="11"/>
  <c r="G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5" i="11"/>
  <c r="G23" i="11"/>
  <c r="G22" i="11"/>
  <c r="G18" i="11"/>
  <c r="G15" i="11"/>
  <c r="G13" i="11"/>
  <c r="G10" i="11"/>
  <c r="F61" i="8"/>
  <c r="E61" i="8"/>
  <c r="D61" i="8"/>
  <c r="G54" i="8"/>
  <c r="G53" i="8"/>
  <c r="G52" i="8"/>
  <c r="G51" i="8"/>
  <c r="G50" i="8"/>
  <c r="G48" i="8"/>
  <c r="G47" i="8"/>
  <c r="G46" i="8"/>
  <c r="G45" i="8"/>
  <c r="G44" i="8"/>
  <c r="F39" i="8"/>
  <c r="F63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F61" i="6"/>
  <c r="F63" i="6"/>
  <c r="E61" i="6"/>
  <c r="D61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G34" i="6"/>
  <c r="G33" i="6"/>
  <c r="G32" i="6"/>
  <c r="G30" i="6"/>
  <c r="G29" i="6"/>
  <c r="G28" i="6"/>
  <c r="G26" i="6"/>
  <c r="G25" i="6"/>
  <c r="G22" i="6"/>
  <c r="G21" i="6"/>
  <c r="G20" i="6"/>
  <c r="G19" i="6"/>
  <c r="G18" i="6"/>
  <c r="G16" i="6"/>
  <c r="G15" i="6"/>
  <c r="G13" i="6"/>
  <c r="G11" i="6"/>
  <c r="F61" i="5"/>
  <c r="F63" i="5"/>
  <c r="E61" i="5"/>
  <c r="D61" i="5"/>
  <c r="G55" i="5"/>
  <c r="G54" i="5"/>
  <c r="G50" i="5"/>
  <c r="G48" i="5"/>
  <c r="G46" i="5"/>
  <c r="G44" i="5"/>
  <c r="F39" i="5"/>
  <c r="G39" i="5"/>
  <c r="E39" i="5"/>
  <c r="D39" i="5"/>
  <c r="G25" i="5"/>
  <c r="G24" i="5"/>
  <c r="G23" i="5"/>
  <c r="G18" i="5"/>
  <c r="G15" i="5"/>
  <c r="G13" i="5"/>
  <c r="G12" i="5"/>
  <c r="G10" i="5"/>
  <c r="F62" i="4"/>
  <c r="G62" i="4"/>
  <c r="E62" i="4"/>
  <c r="D62" i="4"/>
  <c r="B11" i="13"/>
  <c r="G55" i="4"/>
  <c r="G54" i="4"/>
  <c r="G53" i="4"/>
  <c r="G52" i="4"/>
  <c r="G51" i="4"/>
  <c r="G50" i="4"/>
  <c r="G49" i="4"/>
  <c r="G48" i="4"/>
  <c r="G47" i="4"/>
  <c r="G46" i="4"/>
  <c r="G45" i="4"/>
  <c r="F40" i="4"/>
  <c r="F64" i="4"/>
  <c r="E40" i="4"/>
  <c r="D40" i="4"/>
  <c r="G35" i="4"/>
  <c r="G33" i="4"/>
  <c r="G31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F40" i="3"/>
  <c r="G40" i="3"/>
  <c r="E40" i="3"/>
  <c r="D40" i="3"/>
  <c r="G35" i="3"/>
  <c r="G34" i="3"/>
  <c r="G33" i="3"/>
  <c r="G30" i="3"/>
  <c r="G29" i="3"/>
  <c r="G27" i="3"/>
  <c r="G25" i="3"/>
  <c r="G24" i="3"/>
  <c r="G23" i="3"/>
  <c r="G22" i="3"/>
  <c r="G20" i="3"/>
  <c r="G19" i="3"/>
  <c r="G18" i="3"/>
  <c r="G17" i="3"/>
  <c r="G14" i="3"/>
  <c r="G13" i="3"/>
  <c r="G12" i="3"/>
  <c r="G11" i="3"/>
  <c r="G9" i="3"/>
  <c r="F60" i="2"/>
  <c r="G60" i="2"/>
  <c r="E60" i="2"/>
  <c r="D60" i="2"/>
  <c r="G53" i="2"/>
  <c r="G50" i="2"/>
  <c r="G48" i="2"/>
  <c r="G47" i="2"/>
  <c r="G46" i="2"/>
  <c r="G44" i="2"/>
  <c r="F39" i="2"/>
  <c r="G39" i="2"/>
  <c r="E39" i="2"/>
  <c r="B7" i="13"/>
  <c r="D39" i="2"/>
  <c r="G32" i="2"/>
  <c r="G30" i="2"/>
  <c r="G29" i="2"/>
  <c r="G25" i="2"/>
  <c r="G18" i="2"/>
  <c r="G60" i="1"/>
  <c r="F60" i="1"/>
  <c r="F62" i="1"/>
  <c r="E60" i="1"/>
  <c r="D60" i="1"/>
  <c r="G53" i="1"/>
  <c r="G52" i="1"/>
  <c r="G50" i="1"/>
  <c r="G49" i="1"/>
  <c r="G48" i="1"/>
  <c r="G47" i="1"/>
  <c r="G46" i="1"/>
  <c r="G45" i="1"/>
  <c r="G44" i="1"/>
  <c r="F39" i="1"/>
  <c r="G39" i="1"/>
  <c r="E39" i="1"/>
  <c r="D39" i="1"/>
  <c r="B6" i="13"/>
  <c r="G34" i="1"/>
  <c r="G33" i="1"/>
  <c r="G31" i="1"/>
  <c r="G30" i="1"/>
  <c r="G29" i="1"/>
  <c r="G25" i="1"/>
  <c r="G24" i="1"/>
  <c r="G23" i="1"/>
  <c r="G20" i="1"/>
  <c r="G18" i="1"/>
  <c r="G15" i="1"/>
  <c r="G13" i="1"/>
  <c r="G11" i="1"/>
  <c r="F62" i="7"/>
  <c r="G61" i="8"/>
  <c r="G61" i="6"/>
  <c r="G40" i="4"/>
  <c r="G62" i="3"/>
  <c r="B12" i="13"/>
  <c r="A3" i="14"/>
  <c r="A4" i="13"/>
  <c r="A3" i="12"/>
  <c r="A3" i="11"/>
  <c r="A3" i="10"/>
  <c r="A3" i="9"/>
  <c r="A3" i="8"/>
  <c r="A3" i="7"/>
  <c r="A3" i="6"/>
  <c r="A3" i="5"/>
  <c r="A3" i="4"/>
  <c r="A3" i="3"/>
  <c r="A3" i="2"/>
  <c r="B13" i="13"/>
  <c r="B8" i="13"/>
  <c r="B9" i="13"/>
  <c r="F62" i="2"/>
  <c r="G61" i="5"/>
  <c r="G39" i="8"/>
  <c r="F62" i="12"/>
  <c r="B14" i="13"/>
  <c r="F63" i="14"/>
  <c r="B16" i="13"/>
</calcChain>
</file>

<file path=xl/sharedStrings.xml><?xml version="1.0" encoding="utf-8"?>
<sst xmlns="http://schemas.openxmlformats.org/spreadsheetml/2006/main" count="931" uniqueCount="149">
  <si>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</si>
  <si>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</si>
  <si>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</si>
  <si>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</si>
  <si>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</si>
  <si>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</si>
  <si>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</si>
  <si>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</si>
  <si>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</si>
  <si>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</si>
  <si>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</si>
  <si>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</si>
  <si>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</si>
  <si>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</si>
  <si>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</si>
  <si>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</si>
  <si>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</si>
  <si>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</si>
  <si>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</si>
  <si>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</si>
  <si>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</si>
  <si>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</si>
  <si>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</si>
  <si>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</si>
  <si>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</si>
  <si>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</si>
  <si>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</si>
  <si>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</si>
  <si>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</si>
  <si>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</si>
  <si>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</si>
  <si>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</si>
  <si>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</si>
  <si>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</si>
  <si>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</si>
  <si>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</si>
  <si>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</si>
  <si>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</si>
  <si>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</si>
  <si>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</si>
  <si>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</si>
  <si>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</si>
  <si>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</si>
  <si>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</si>
  <si>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</si>
  <si>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</si>
  <si>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</si>
  <si>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</si>
  <si>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</si>
  <si>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</si>
  <si>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</si>
  <si>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</si>
  <si>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</si>
  <si>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</si>
  <si>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</si>
  <si>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</si>
  <si>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</si>
  <si>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</si>
  <si>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</si>
  <si>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</si>
  <si>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</si>
  <si>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</si>
  <si>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</si>
  <si>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</si>
  <si>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</si>
  <si>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</si>
  <si>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</si>
  <si>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</si>
  <si>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</si>
  <si>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</si>
  <si>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</si>
  <si>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</si>
  <si>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</si>
  <si>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</si>
  <si>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</si>
  <si>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</si>
  <si>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</si>
  <si>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</si>
  <si>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</si>
  <si>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</si>
  <si>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</si>
  <si>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</si>
  <si>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</si>
  <si>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</si>
  <si>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</si>
  <si>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</si>
  <si>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</si>
  <si>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</si>
  <si>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</si>
  <si>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</si>
  <si>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</si>
  <si>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</si>
  <si>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</si>
  <si>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</si>
  <si>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</si>
  <si>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</si>
  <si>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</si>
  <si>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</si>
  <si>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</si>
  <si>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</si>
  <si>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</si>
  <si>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</si>
  <si>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</si>
  <si>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</si>
  <si>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</si>
  <si>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</si>
  <si>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</si>
  <si>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</si>
  <si>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</si>
  <si>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</si>
  <si>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</si>
  <si>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</si>
  <si>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</si>
  <si>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</si>
  <si>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</si>
  <si>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</si>
  <si>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</si>
  <si>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</si>
  <si>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</si>
  <si>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</si>
  <si>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</si>
  <si>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</si>
  <si>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</si>
  <si>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</si>
  <si>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</si>
  <si>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</si>
  <si>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</si>
  <si>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</si>
  <si>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</si>
  <si>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</si>
  <si>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</si>
  <si>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</si>
  <si>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</si>
  <si>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</si>
  <si>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</si>
  <si>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</si>
  <si>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</si>
  <si>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</si>
  <si>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</si>
  <si>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</si>
  <si>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</si>
  <si>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</si>
  <si>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</si>
  <si>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Baccarat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</si>
  <si>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</si>
  <si>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</si>
  <si>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</si>
  <si>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</si>
  <si>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>MONTH ENDED:  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</si>
</sst>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6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sz val="11"/>
      <name val="Arial"/>
    </font>
    <font>
      <b/>
      <sz val="12"/>
      <name val="Arial"/>
    </font>
    <font>
      <b/>
      <sz val="11"/>
      <name val="Arial"/>
    </font>
    <font>
      <sz val="10"/>
      <name val="Arial"/>
    </font>
    <font>
      <sz val="14"/>
      <name val="Arial"/>
    </font>
    <font>
      <b/>
      <sz val="11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4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10" fillId="0" borderId="3" xfId="0" applyNumberFormat="1" applyFont="1" applyBorder="1" applyAlignment="1"/>
    <xf numFmtId="0" fontId="10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1" fillId="0" borderId="1" xfId="0" applyNumberFormat="1" applyFont="1" applyBorder="1" applyAlignment="1">
      <alignment horizontal="left"/>
    </xf>
    <xf numFmtId="0" fontId="11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2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10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1" fillId="0" borderId="0" xfId="0" applyNumberFormat="1" applyFont="1" applyAlignment="1"/>
    <xf numFmtId="0" fontId="13" fillId="0" borderId="0" xfId="0" applyNumberFormat="1" applyFont="1" applyAlignment="1"/>
    <xf numFmtId="4" fontId="11" fillId="0" borderId="0" xfId="0" applyNumberFormat="1" applyFont="1" applyAlignment="1">
      <alignment horizontal="right"/>
    </xf>
    <xf numFmtId="0" fontId="11" fillId="0" borderId="0" xfId="0" applyFont="1" applyAlignment="1"/>
    <xf numFmtId="0" fontId="13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4" fillId="0" borderId="0" xfId="0" applyFont="1" applyAlignment="1"/>
    <xf numFmtId="164" fontId="11" fillId="0" borderId="0" xfId="0" applyNumberFormat="1" applyFont="1" applyAlignment="1"/>
    <xf numFmtId="4" fontId="11" fillId="0" borderId="0" xfId="0" applyNumberFormat="1" applyFont="1" applyAlignment="1"/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/>
    <xf numFmtId="0" fontId="15" fillId="0" borderId="0" xfId="0" applyFont="1" applyAlignment="1"/>
    <xf numFmtId="0" fontId="16" fillId="0" borderId="0" xfId="0" applyFont="1" applyAlignment="1"/>
    <xf numFmtId="0" fontId="7" fillId="0" borderId="0" xfId="0" applyFont="1" applyAlignme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6" fillId="2" borderId="2" xfId="0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17" fillId="0" borderId="4" xfId="0" applyNumberFormat="1" applyFont="1" applyBorder="1" applyAlignment="1"/>
    <xf numFmtId="3" fontId="14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/>
    <xf numFmtId="0" fontId="17" fillId="0" borderId="7" xfId="0" applyNumberFormat="1" applyFont="1" applyBorder="1" applyAlignment="1"/>
    <xf numFmtId="4" fontId="14" fillId="0" borderId="3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17" fillId="4" borderId="7" xfId="0" applyNumberFormat="1" applyFont="1" applyFill="1" applyBorder="1" applyAlignment="1"/>
    <xf numFmtId="4" fontId="13" fillId="4" borderId="3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164" fontId="14" fillId="4" borderId="3" xfId="0" applyNumberFormat="1" applyFont="1" applyFill="1" applyBorder="1" applyAlignment="1">
      <alignment horizontal="center"/>
    </xf>
    <xf numFmtId="0" fontId="14" fillId="0" borderId="8" xfId="0" applyNumberFormat="1" applyFont="1" applyBorder="1" applyAlignment="1"/>
    <xf numFmtId="0" fontId="13" fillId="0" borderId="8" xfId="0" applyNumberFormat="1" applyFont="1" applyBorder="1" applyAlignment="1"/>
    <xf numFmtId="0" fontId="15" fillId="0" borderId="0" xfId="0" applyNumberFormat="1" applyFont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3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9" fillId="0" borderId="0" xfId="0" applyNumberFormat="1" applyFont="1" applyAlignment="1"/>
    <xf numFmtId="0" fontId="6" fillId="0" borderId="3" xfId="0" applyNumberFormat="1" applyFont="1" applyBorder="1" applyAlignment="1"/>
    <xf numFmtId="0" fontId="9" fillId="0" borderId="3" xfId="0" applyNumberFormat="1" applyFont="1" applyBorder="1" applyAlignment="1" applyProtection="1">
      <protection locked="0"/>
    </xf>
    <xf numFmtId="0" fontId="6" fillId="0" borderId="3" xfId="0" applyNumberFormat="1" applyFont="1" applyBorder="1" applyAlignment="1" applyProtection="1">
      <protection locked="0"/>
    </xf>
    <xf numFmtId="0" fontId="6" fillId="2" borderId="9" xfId="0" applyNumberFormat="1" applyFont="1" applyFill="1" applyBorder="1" applyAlignment="1" applyProtection="1">
      <alignment horizontal="left"/>
      <protection locked="0"/>
    </xf>
    <xf numFmtId="3" fontId="20" fillId="0" borderId="3" xfId="0" applyNumberFormat="1" applyFont="1" applyBorder="1" applyAlignment="1" applyProtection="1">
      <alignment horizontal="center"/>
      <protection locked="0"/>
    </xf>
    <xf numFmtId="40" fontId="20" fillId="0" borderId="3" xfId="0" applyNumberFormat="1" applyFont="1" applyBorder="1" applyAlignment="1" applyProtection="1">
      <protection locked="0"/>
    </xf>
    <xf numFmtId="164" fontId="20" fillId="0" borderId="3" xfId="0" applyNumberFormat="1" applyFont="1" applyBorder="1" applyAlignment="1" applyProtection="1">
      <protection locked="0"/>
    </xf>
    <xf numFmtId="4" fontId="20" fillId="0" borderId="3" xfId="0" applyNumberFormat="1" applyFont="1" applyBorder="1" applyAlignment="1" applyProtection="1">
      <protection locked="0"/>
    </xf>
    <xf numFmtId="3" fontId="20" fillId="3" borderId="3" xfId="0" applyNumberFormat="1" applyFont="1" applyFill="1" applyBorder="1" applyAlignment="1" applyProtection="1">
      <alignment horizontal="center"/>
      <protection locked="0"/>
    </xf>
    <xf numFmtId="4" fontId="20" fillId="2" borderId="3" xfId="0" applyNumberFormat="1" applyFont="1" applyFill="1" applyBorder="1" applyAlignment="1" applyProtection="1">
      <protection locked="0"/>
    </xf>
    <xf numFmtId="164" fontId="20" fillId="3" borderId="3" xfId="0" applyNumberFormat="1" applyFont="1" applyFill="1" applyBorder="1" applyAlignment="1" applyProtection="1">
      <protection locked="0"/>
    </xf>
    <xf numFmtId="4" fontId="20" fillId="3" borderId="3" xfId="0" applyNumberFormat="1" applyFont="1" applyFill="1" applyBorder="1" applyAlignment="1" applyProtection="1">
      <protection locked="0"/>
    </xf>
    <xf numFmtId="3" fontId="21" fillId="2" borderId="3" xfId="0" applyNumberFormat="1" applyFont="1" applyFill="1" applyBorder="1" applyAlignment="1">
      <alignment horizontal="center"/>
    </xf>
    <xf numFmtId="4" fontId="21" fillId="2" borderId="3" xfId="0" applyNumberFormat="1" applyFont="1" applyFill="1" applyBorder="1" applyAlignment="1"/>
    <xf numFmtId="164" fontId="21" fillId="0" borderId="3" xfId="0" applyNumberFormat="1" applyFont="1" applyBorder="1" applyAlignment="1" applyProtection="1">
      <protection locked="0"/>
    </xf>
    <xf numFmtId="0" fontId="22" fillId="0" borderId="1" xfId="0" applyNumberFormat="1" applyFont="1" applyBorder="1" applyAlignment="1">
      <alignment horizontal="center"/>
    </xf>
    <xf numFmtId="4" fontId="22" fillId="0" borderId="1" xfId="0" applyNumberFormat="1" applyFont="1" applyBorder="1" applyAlignment="1"/>
    <xf numFmtId="4" fontId="22" fillId="0" borderId="1" xfId="0" applyNumberFormat="1" applyFont="1" applyBorder="1" applyAlignment="1">
      <alignment horizontal="centerContinuous"/>
    </xf>
    <xf numFmtId="0" fontId="22" fillId="2" borderId="0" xfId="0" applyNumberFormat="1" applyFont="1" applyFill="1" applyAlignment="1">
      <alignment horizontal="center"/>
    </xf>
    <xf numFmtId="4" fontId="22" fillId="0" borderId="0" xfId="0" applyNumberFormat="1" applyFont="1" applyAlignment="1"/>
    <xf numFmtId="4" fontId="22" fillId="0" borderId="0" xfId="0" applyNumberFormat="1" applyFont="1" applyAlignment="1">
      <alignment horizontal="centerContinuous"/>
    </xf>
    <xf numFmtId="0" fontId="22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1" xfId="0" applyNumberFormat="1" applyFont="1" applyBorder="1" applyAlignment="1"/>
    <xf numFmtId="4" fontId="1" fillId="0" borderId="1" xfId="0" applyNumberFormat="1" applyFont="1" applyBorder="1" applyAlignment="1"/>
    <xf numFmtId="0" fontId="24" fillId="0" borderId="0" xfId="0" applyNumberFormat="1" applyFont="1" applyAlignment="1"/>
    <xf numFmtId="4" fontId="21" fillId="0" borderId="0" xfId="0" applyNumberFormat="1" applyFont="1" applyAlignment="1">
      <alignment horizontal="right"/>
    </xf>
    <xf numFmtId="40" fontId="20" fillId="2" borderId="3" xfId="0" applyNumberFormat="1" applyFont="1" applyFill="1" applyBorder="1" applyAlignment="1" applyProtection="1">
      <protection locked="0"/>
    </xf>
    <xf numFmtId="40" fontId="20" fillId="3" borderId="3" xfId="0" applyNumberFormat="1" applyFont="1" applyFill="1" applyBorder="1" applyAlignment="1" applyProtection="1">
      <protection locked="0"/>
    </xf>
    <xf numFmtId="4" fontId="20" fillId="3" borderId="3" xfId="0" applyNumberFormat="1" applyFont="1" applyFill="1" applyBorder="1" applyAlignment="1" applyProtection="1">
      <alignment horizontal="center"/>
      <protection locked="0"/>
    </xf>
    <xf numFmtId="0" fontId="23" fillId="0" borderId="1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40" fontId="20" fillId="5" borderId="3" xfId="0" applyNumberFormat="1" applyFont="1" applyFill="1" applyBorder="1" applyAlignment="1" applyProtection="1">
      <protection locked="0"/>
    </xf>
    <xf numFmtId="10" fontId="20" fillId="0" borderId="3" xfId="0" applyNumberFormat="1" applyFont="1" applyBorder="1" applyAlignment="1" applyProtection="1">
      <protection locked="0"/>
    </xf>
    <xf numFmtId="3" fontId="20" fillId="5" borderId="3" xfId="0" applyNumberFormat="1" applyFont="1" applyFill="1" applyBorder="1" applyAlignment="1" applyProtection="1">
      <alignment horizontal="center"/>
      <protection locked="0"/>
    </xf>
    <xf numFmtId="164" fontId="20" fillId="5" borderId="3" xfId="0" applyNumberFormat="1" applyFont="1" applyFill="1" applyBorder="1" applyAlignment="1" applyProtection="1">
      <protection locked="0"/>
    </xf>
    <xf numFmtId="4" fontId="20" fillId="5" borderId="3" xfId="0" applyNumberFormat="1" applyFont="1" applyFill="1" applyBorder="1" applyAlignment="1" applyProtection="1">
      <protection locked="0"/>
    </xf>
    <xf numFmtId="164" fontId="20" fillId="0" borderId="10" xfId="0" applyNumberFormat="1" applyFont="1" applyBorder="1" applyAlignment="1" applyProtection="1">
      <protection locked="0"/>
    </xf>
    <xf numFmtId="164" fontId="20" fillId="3" borderId="10" xfId="0" applyNumberFormat="1" applyFont="1" applyFill="1" applyBorder="1" applyAlignment="1" applyProtection="1">
      <protection locked="0"/>
    </xf>
    <xf numFmtId="164" fontId="21" fillId="0" borderId="10" xfId="0" applyNumberFormat="1" applyFont="1" applyBorder="1" applyAlignment="1" applyProtection="1">
      <protection locked="0"/>
    </xf>
    <xf numFmtId="4" fontId="22" fillId="0" borderId="0" xfId="0" applyNumberFormat="1" applyFont="1" applyBorder="1" applyAlignment="1">
      <alignment horizontal="centerContinuous"/>
    </xf>
    <xf numFmtId="0" fontId="22" fillId="2" borderId="0" xfId="0" applyNumberFormat="1" applyFont="1" applyFill="1" applyBorder="1" applyAlignment="1">
      <alignment horizontal="center"/>
    </xf>
    <xf numFmtId="4" fontId="22" fillId="0" borderId="11" xfId="0" applyNumberFormat="1" applyFont="1" applyBorder="1" applyAlignment="1">
      <alignment horizontal="centerContinuous"/>
    </xf>
    <xf numFmtId="164" fontId="21" fillId="0" borderId="12" xfId="0" applyNumberFormat="1" applyFont="1" applyBorder="1" applyAlignment="1" applyProtection="1">
      <protection locked="0"/>
    </xf>
    <xf numFmtId="40" fontId="20" fillId="0" borderId="3" xfId="0" applyNumberFormat="1" applyFont="1" applyFill="1" applyBorder="1" applyAlignment="1" applyProtection="1"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40" fontId="20" fillId="0" borderId="9" xfId="0" applyNumberFormat="1" applyFont="1" applyBorder="1" applyAlignment="1" applyProtection="1">
      <protection locked="0"/>
    </xf>
    <xf numFmtId="0" fontId="22" fillId="0" borderId="3" xfId="0" applyNumberFormat="1" applyFont="1" applyBorder="1" applyAlignment="1"/>
    <xf numFmtId="0" fontId="23" fillId="0" borderId="1" xfId="0" applyNumberFormat="1" applyFont="1" applyBorder="1" applyAlignment="1" applyProtection="1">
      <protection locked="0"/>
    </xf>
    <xf numFmtId="0" fontId="25" fillId="0" borderId="3" xfId="0" applyNumberFormat="1" applyFont="1" applyBorder="1" applyAlignment="1" applyProtection="1">
      <protection locked="0"/>
    </xf>
    <xf numFmtId="0" fontId="22" fillId="0" borderId="3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148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121</v>
      </c>
      <c r="B11" s="13"/>
      <c r="C11" s="14"/>
      <c r="D11" s="87">
        <v>5</v>
      </c>
      <c r="E11" s="88">
        <v>929697</v>
      </c>
      <c r="F11" s="88">
        <v>124779.5</v>
      </c>
      <c r="G11" s="89">
        <f>F11/E11</f>
        <v>0.1342152335653444</v>
      </c>
      <c r="H11" s="15"/>
    </row>
    <row r="12" spans="1:8" ht="15.75" x14ac:dyDescent="0.2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x14ac:dyDescent="0.25">
      <c r="A13" s="83" t="s">
        <v>130</v>
      </c>
      <c r="B13" s="13"/>
      <c r="C13" s="14"/>
      <c r="D13" s="87">
        <v>1</v>
      </c>
      <c r="E13" s="88">
        <v>59681</v>
      </c>
      <c r="F13" s="88">
        <v>8863</v>
      </c>
      <c r="G13" s="89">
        <f>F13/E13</f>
        <v>0.14850622476164943</v>
      </c>
      <c r="H13" s="15"/>
    </row>
    <row r="14" spans="1:8" ht="15.75" x14ac:dyDescent="0.25">
      <c r="A14" s="83" t="s">
        <v>57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135</v>
      </c>
      <c r="B15" s="13"/>
      <c r="C15" s="14"/>
      <c r="D15" s="87">
        <v>1</v>
      </c>
      <c r="E15" s="88">
        <v>254492</v>
      </c>
      <c r="F15" s="88">
        <v>47628.5</v>
      </c>
      <c r="G15" s="89">
        <f>F15/E15</f>
        <v>0.18715126605158511</v>
      </c>
      <c r="H15" s="15"/>
    </row>
    <row r="16" spans="1:8" ht="15.75" x14ac:dyDescent="0.25">
      <c r="A16" s="83" t="s">
        <v>142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13</v>
      </c>
      <c r="B17" s="13"/>
      <c r="C17" s="14"/>
      <c r="D17" s="87"/>
      <c r="E17" s="88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2</v>
      </c>
      <c r="E18" s="88">
        <v>638571</v>
      </c>
      <c r="F18" s="88">
        <v>151535.5</v>
      </c>
      <c r="G18" s="89">
        <f>F18/E18</f>
        <v>0.2373040742532937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16</v>
      </c>
      <c r="B20" s="13"/>
      <c r="C20" s="14"/>
      <c r="D20" s="87">
        <v>1</v>
      </c>
      <c r="E20" s="88">
        <v>870055</v>
      </c>
      <c r="F20" s="88">
        <v>352978</v>
      </c>
      <c r="G20" s="89">
        <f t="shared" ref="G20:G25" si="0">F20/E20</f>
        <v>0.40569619162006998</v>
      </c>
      <c r="H20" s="15"/>
    </row>
    <row r="21" spans="1:8" ht="15.75" x14ac:dyDescent="0.25">
      <c r="A21" s="83" t="s">
        <v>144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60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18</v>
      </c>
      <c r="B23" s="13"/>
      <c r="C23" s="14"/>
      <c r="D23" s="87">
        <v>8</v>
      </c>
      <c r="E23" s="88">
        <v>5234421</v>
      </c>
      <c r="F23" s="88">
        <v>866879.5</v>
      </c>
      <c r="G23" s="89">
        <f t="shared" si="0"/>
        <v>0.16561134459761642</v>
      </c>
      <c r="H23" s="15"/>
    </row>
    <row r="24" spans="1:8" ht="15.75" x14ac:dyDescent="0.25">
      <c r="A24" s="83" t="s">
        <v>19</v>
      </c>
      <c r="B24" s="13"/>
      <c r="C24" s="14"/>
      <c r="D24" s="87">
        <v>2</v>
      </c>
      <c r="E24" s="88">
        <v>155433</v>
      </c>
      <c r="F24" s="88">
        <v>26806</v>
      </c>
      <c r="G24" s="89">
        <f t="shared" si="0"/>
        <v>0.1724601596829502</v>
      </c>
      <c r="H24" s="15"/>
    </row>
    <row r="25" spans="1:8" ht="15.75" x14ac:dyDescent="0.25">
      <c r="A25" s="84" t="s">
        <v>20</v>
      </c>
      <c r="B25" s="13"/>
      <c r="C25" s="14"/>
      <c r="D25" s="87">
        <v>3</v>
      </c>
      <c r="E25" s="88">
        <v>546889</v>
      </c>
      <c r="F25" s="88">
        <v>98880</v>
      </c>
      <c r="G25" s="89">
        <f t="shared" si="0"/>
        <v>0.18080451426157776</v>
      </c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90">
        <v>68179</v>
      </c>
      <c r="F29" s="90">
        <v>26868</v>
      </c>
      <c r="G29" s="89">
        <f>F29/E29</f>
        <v>0.39408028865193095</v>
      </c>
      <c r="H29" s="15"/>
    </row>
    <row r="30" spans="1:8" ht="15.75" x14ac:dyDescent="0.25">
      <c r="A30" s="85" t="s">
        <v>25</v>
      </c>
      <c r="B30" s="13"/>
      <c r="C30" s="14"/>
      <c r="D30" s="87">
        <v>1</v>
      </c>
      <c r="E30" s="90">
        <v>265199</v>
      </c>
      <c r="F30" s="88">
        <v>98178.5</v>
      </c>
      <c r="G30" s="89">
        <f>F30/E30</f>
        <v>0.37020690123265926</v>
      </c>
      <c r="H30" s="15"/>
    </row>
    <row r="31" spans="1:8" ht="15.75" x14ac:dyDescent="0.25">
      <c r="A31" s="85" t="s">
        <v>26</v>
      </c>
      <c r="B31" s="13"/>
      <c r="C31" s="14"/>
      <c r="D31" s="87">
        <v>15</v>
      </c>
      <c r="E31" s="90">
        <v>2540471</v>
      </c>
      <c r="F31" s="90">
        <v>623892</v>
      </c>
      <c r="G31" s="89">
        <f>F31/E31</f>
        <v>0.24558123277140342</v>
      </c>
      <c r="H31" s="15"/>
    </row>
    <row r="32" spans="1:8" ht="15.75" x14ac:dyDescent="0.25">
      <c r="A32" s="85" t="s">
        <v>137</v>
      </c>
      <c r="B32" s="13"/>
      <c r="C32" s="14"/>
      <c r="D32" s="87"/>
      <c r="E32" s="90"/>
      <c r="F32" s="90"/>
      <c r="G32" s="89"/>
      <c r="H32" s="15"/>
    </row>
    <row r="33" spans="1:8" ht="15.75" x14ac:dyDescent="0.25">
      <c r="A33" s="85" t="s">
        <v>112</v>
      </c>
      <c r="B33" s="13"/>
      <c r="C33" s="14"/>
      <c r="D33" s="87">
        <v>1</v>
      </c>
      <c r="E33" s="90">
        <v>186952</v>
      </c>
      <c r="F33" s="90">
        <v>66668</v>
      </c>
      <c r="G33" s="89">
        <f>F33/E33</f>
        <v>0.35660490393256022</v>
      </c>
      <c r="H33" s="15"/>
    </row>
    <row r="34" spans="1:8" ht="15.75" x14ac:dyDescent="0.25">
      <c r="A34" s="85" t="s">
        <v>27</v>
      </c>
      <c r="B34" s="13"/>
      <c r="C34" s="14"/>
      <c r="D34" s="87">
        <v>1</v>
      </c>
      <c r="E34" s="90">
        <v>176388</v>
      </c>
      <c r="F34" s="90">
        <v>54493.5</v>
      </c>
      <c r="G34" s="89">
        <f>F34/E34</f>
        <v>0.30894108442751206</v>
      </c>
      <c r="H34" s="15"/>
    </row>
    <row r="35" spans="1:8" x14ac:dyDescent="0.2">
      <c r="A35" s="16" t="s">
        <v>28</v>
      </c>
      <c r="B35" s="13"/>
      <c r="C35" s="14"/>
      <c r="D35" s="91"/>
      <c r="E35" s="92"/>
      <c r="F35" s="88"/>
      <c r="G35" s="93"/>
      <c r="H35" s="15"/>
    </row>
    <row r="36" spans="1:8" x14ac:dyDescent="0.2">
      <c r="A36" s="16" t="s">
        <v>29</v>
      </c>
      <c r="B36" s="13"/>
      <c r="C36" s="14"/>
      <c r="D36" s="91"/>
      <c r="E36" s="92"/>
      <c r="F36" s="90"/>
      <c r="G36" s="93"/>
      <c r="H36" s="15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42</v>
      </c>
      <c r="E39" s="96">
        <f>SUM(E9:E38)</f>
        <v>11926428</v>
      </c>
      <c r="F39" s="96">
        <f>SUM(F9:F38)</f>
        <v>2548450</v>
      </c>
      <c r="G39" s="97">
        <f>F39/E39</f>
        <v>0.21368091099866615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123</v>
      </c>
      <c r="E44" s="88">
        <v>14137470.9</v>
      </c>
      <c r="F44" s="88">
        <v>743055.07</v>
      </c>
      <c r="G44" s="89">
        <f t="shared" ref="G44:G50" si="1">1-(+F44/E44)</f>
        <v>0.94744073566934806</v>
      </c>
      <c r="H44" s="15"/>
    </row>
    <row r="45" spans="1:8" ht="15.75" x14ac:dyDescent="0.25">
      <c r="A45" s="27" t="s">
        <v>37</v>
      </c>
      <c r="B45" s="28"/>
      <c r="C45" s="14"/>
      <c r="D45" s="87">
        <v>2</v>
      </c>
      <c r="E45" s="88">
        <v>1060640.44</v>
      </c>
      <c r="F45" s="88">
        <v>66556.789999999994</v>
      </c>
      <c r="G45" s="89">
        <f t="shared" si="1"/>
        <v>0.93724848922411441</v>
      </c>
      <c r="H45" s="15"/>
    </row>
    <row r="46" spans="1:8" ht="15.75" x14ac:dyDescent="0.25">
      <c r="A46" s="27" t="s">
        <v>38</v>
      </c>
      <c r="B46" s="28"/>
      <c r="C46" s="14"/>
      <c r="D46" s="87">
        <v>144</v>
      </c>
      <c r="E46" s="88">
        <v>10152421.75</v>
      </c>
      <c r="F46" s="88">
        <v>767080.91</v>
      </c>
      <c r="G46" s="89">
        <f t="shared" si="1"/>
        <v>0.92444355357873109</v>
      </c>
      <c r="H46" s="15"/>
    </row>
    <row r="47" spans="1:8" ht="15.75" x14ac:dyDescent="0.25">
      <c r="A47" s="27" t="s">
        <v>39</v>
      </c>
      <c r="B47" s="28"/>
      <c r="C47" s="14"/>
      <c r="D47" s="87">
        <v>9</v>
      </c>
      <c r="E47" s="88">
        <v>2023678</v>
      </c>
      <c r="F47" s="88">
        <v>125914.97</v>
      </c>
      <c r="G47" s="89">
        <f t="shared" si="1"/>
        <v>0.93777914767072623</v>
      </c>
      <c r="H47" s="15"/>
    </row>
    <row r="48" spans="1:8" ht="15.75" x14ac:dyDescent="0.25">
      <c r="A48" s="27" t="s">
        <v>40</v>
      </c>
      <c r="B48" s="28"/>
      <c r="C48" s="14"/>
      <c r="D48" s="87">
        <v>155</v>
      </c>
      <c r="E48" s="88">
        <v>11540176.24</v>
      </c>
      <c r="F48" s="88">
        <v>1024937.47</v>
      </c>
      <c r="G48" s="89">
        <f t="shared" si="1"/>
        <v>0.91118528446321201</v>
      </c>
      <c r="H48" s="15"/>
    </row>
    <row r="49" spans="1:8" ht="15.75" x14ac:dyDescent="0.25">
      <c r="A49" s="27" t="s">
        <v>41</v>
      </c>
      <c r="B49" s="28"/>
      <c r="C49" s="14"/>
      <c r="D49" s="87">
        <v>11</v>
      </c>
      <c r="E49" s="88">
        <v>2219972</v>
      </c>
      <c r="F49" s="88">
        <v>120350.62</v>
      </c>
      <c r="G49" s="89">
        <f t="shared" si="1"/>
        <v>0.94578732524554365</v>
      </c>
      <c r="H49" s="15"/>
    </row>
    <row r="50" spans="1:8" ht="15.75" x14ac:dyDescent="0.25">
      <c r="A50" s="27" t="s">
        <v>42</v>
      </c>
      <c r="B50" s="28"/>
      <c r="C50" s="14"/>
      <c r="D50" s="87">
        <v>16</v>
      </c>
      <c r="E50" s="88">
        <v>2501448.61</v>
      </c>
      <c r="F50" s="88">
        <v>194993.61</v>
      </c>
      <c r="G50" s="89">
        <f t="shared" si="1"/>
        <v>0.92204772497804788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>
        <v>1</v>
      </c>
      <c r="E52" s="88">
        <v>160775</v>
      </c>
      <c r="F52" s="88">
        <v>3800</v>
      </c>
      <c r="G52" s="89">
        <f>1-(+F52/E52)</f>
        <v>0.97636448452806712</v>
      </c>
      <c r="H52" s="15"/>
    </row>
    <row r="53" spans="1:8" ht="15.75" x14ac:dyDescent="0.25">
      <c r="A53" s="29" t="s">
        <v>65</v>
      </c>
      <c r="B53" s="30"/>
      <c r="C53" s="14"/>
      <c r="D53" s="87">
        <v>993</v>
      </c>
      <c r="E53" s="88">
        <v>81548268.430000007</v>
      </c>
      <c r="F53" s="88">
        <v>9707197.0500000007</v>
      </c>
      <c r="G53" s="89">
        <f>1-(+F53/E53)</f>
        <v>0.8809637870075373</v>
      </c>
      <c r="H53" s="15"/>
    </row>
    <row r="54" spans="1:8" ht="15.75" x14ac:dyDescent="0.25">
      <c r="A54" s="29" t="s">
        <v>66</v>
      </c>
      <c r="B54" s="30"/>
      <c r="C54" s="14"/>
      <c r="D54" s="87"/>
      <c r="E54" s="88"/>
      <c r="F54" s="88"/>
      <c r="G54" s="89"/>
      <c r="H54" s="15"/>
    </row>
    <row r="55" spans="1:8" x14ac:dyDescent="0.2">
      <c r="A55" s="31" t="s">
        <v>45</v>
      </c>
      <c r="B55" s="30"/>
      <c r="C55" s="14"/>
      <c r="D55" s="91"/>
      <c r="E55" s="94"/>
      <c r="F55" s="88"/>
      <c r="G55" s="93"/>
      <c r="H55" s="15"/>
    </row>
    <row r="56" spans="1:8" x14ac:dyDescent="0.2">
      <c r="A56" s="16" t="s">
        <v>46</v>
      </c>
      <c r="B56" s="28"/>
      <c r="C56" s="14"/>
      <c r="D56" s="91"/>
      <c r="E56" s="94"/>
      <c r="F56" s="88"/>
      <c r="G56" s="93"/>
      <c r="H56" s="15"/>
    </row>
    <row r="57" spans="1:8" x14ac:dyDescent="0.2">
      <c r="A57" s="16" t="s">
        <v>47</v>
      </c>
      <c r="B57" s="28"/>
      <c r="C57" s="14"/>
      <c r="D57" s="91"/>
      <c r="E57" s="92"/>
      <c r="F57" s="90"/>
      <c r="G57" s="93"/>
      <c r="H57" s="15"/>
    </row>
    <row r="58" spans="1:8" x14ac:dyDescent="0.2">
      <c r="A58" s="16" t="s">
        <v>30</v>
      </c>
      <c r="B58" s="28"/>
      <c r="C58" s="14"/>
      <c r="D58" s="91"/>
      <c r="E58" s="92"/>
      <c r="F58" s="90"/>
      <c r="G58" s="93"/>
      <c r="H58" s="15"/>
    </row>
    <row r="59" spans="1:8" ht="15.75" x14ac:dyDescent="0.25">
      <c r="A59" s="32"/>
      <c r="B59" s="18"/>
      <c r="C59" s="14"/>
      <c r="D59" s="91"/>
      <c r="E59" s="94"/>
      <c r="F59" s="94"/>
      <c r="G59" s="93"/>
      <c r="H59" s="15"/>
    </row>
    <row r="60" spans="1:8" ht="15.75" x14ac:dyDescent="0.25">
      <c r="A60" s="20" t="s">
        <v>48</v>
      </c>
      <c r="B60" s="20"/>
      <c r="C60" s="21"/>
      <c r="D60" s="95">
        <f>SUM(D44:D56)</f>
        <v>1454</v>
      </c>
      <c r="E60" s="96">
        <f>SUM(E44:E59)</f>
        <v>125344851.37</v>
      </c>
      <c r="F60" s="96">
        <f>SUM(F44:F59)</f>
        <v>12753886.49</v>
      </c>
      <c r="G60" s="97">
        <f>1-(+F60/E60)</f>
        <v>0.89824961814863569</v>
      </c>
      <c r="H60" s="15"/>
    </row>
    <row r="61" spans="1:8" x14ac:dyDescent="0.2">
      <c r="A61" s="33"/>
      <c r="B61" s="33"/>
      <c r="C61" s="33"/>
      <c r="D61" s="106"/>
      <c r="E61" s="107"/>
      <c r="F61" s="34"/>
      <c r="G61" s="34"/>
      <c r="H61" s="2"/>
    </row>
    <row r="62" spans="1:8" ht="18" x14ac:dyDescent="0.25">
      <c r="A62" s="35" t="s">
        <v>49</v>
      </c>
      <c r="B62" s="36"/>
      <c r="C62" s="36"/>
      <c r="D62" s="108"/>
      <c r="E62" s="108"/>
      <c r="F62" s="109">
        <f>F60+F39</f>
        <v>15302336.49</v>
      </c>
      <c r="G62" s="108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120"/>
      <c r="H9" s="15"/>
    </row>
    <row r="10" spans="1:8" ht="15.75" x14ac:dyDescent="0.25">
      <c r="A10" s="83" t="s">
        <v>11</v>
      </c>
      <c r="B10" s="13"/>
      <c r="C10" s="14"/>
      <c r="D10" s="87">
        <v>3</v>
      </c>
      <c r="E10" s="88">
        <v>1322261</v>
      </c>
      <c r="F10" s="88">
        <v>140729.5</v>
      </c>
      <c r="G10" s="120">
        <f>F10/E10</f>
        <v>0.10643095425184589</v>
      </c>
      <c r="H10" s="15"/>
    </row>
    <row r="11" spans="1:8" ht="15.75" x14ac:dyDescent="0.25">
      <c r="A11" s="83" t="s">
        <v>140</v>
      </c>
      <c r="B11" s="13"/>
      <c r="C11" s="14"/>
      <c r="D11" s="87"/>
      <c r="E11" s="88"/>
      <c r="F11" s="88"/>
      <c r="G11" s="120"/>
      <c r="H11" s="15"/>
    </row>
    <row r="12" spans="1:8" ht="15.75" x14ac:dyDescent="0.25">
      <c r="A12" s="83" t="s">
        <v>25</v>
      </c>
      <c r="B12" s="13"/>
      <c r="C12" s="14"/>
      <c r="D12" s="87">
        <v>1</v>
      </c>
      <c r="E12" s="88">
        <v>90321</v>
      </c>
      <c r="F12" s="88">
        <v>31609</v>
      </c>
      <c r="G12" s="120">
        <f>F12/E12</f>
        <v>0.34996291006521185</v>
      </c>
      <c r="H12" s="15"/>
    </row>
    <row r="13" spans="1:8" ht="15.75" x14ac:dyDescent="0.25">
      <c r="A13" s="83" t="s">
        <v>81</v>
      </c>
      <c r="B13" s="13"/>
      <c r="C13" s="14"/>
      <c r="D13" s="87"/>
      <c r="E13" s="88"/>
      <c r="F13" s="88"/>
      <c r="G13" s="120"/>
      <c r="H13" s="15"/>
    </row>
    <row r="14" spans="1:8" ht="15.75" x14ac:dyDescent="0.25">
      <c r="A14" s="83" t="s">
        <v>121</v>
      </c>
      <c r="B14" s="13"/>
      <c r="C14" s="14"/>
      <c r="D14" s="87"/>
      <c r="E14" s="88"/>
      <c r="F14" s="88"/>
      <c r="G14" s="120"/>
      <c r="H14" s="15"/>
    </row>
    <row r="15" spans="1:8" ht="15.75" x14ac:dyDescent="0.25">
      <c r="A15" s="83" t="s">
        <v>123</v>
      </c>
      <c r="B15" s="13"/>
      <c r="C15" s="14"/>
      <c r="D15" s="87">
        <v>23</v>
      </c>
      <c r="E15" s="88">
        <v>3880147</v>
      </c>
      <c r="F15" s="88">
        <v>1021401.5</v>
      </c>
      <c r="G15" s="120">
        <f>F15/E15</f>
        <v>0.2632378360922924</v>
      </c>
      <c r="H15" s="15"/>
    </row>
    <row r="16" spans="1:8" ht="15.75" x14ac:dyDescent="0.25">
      <c r="A16" s="83" t="s">
        <v>127</v>
      </c>
      <c r="B16" s="13"/>
      <c r="C16" s="14"/>
      <c r="D16" s="87"/>
      <c r="E16" s="88"/>
      <c r="F16" s="88"/>
      <c r="G16" s="120"/>
      <c r="H16" s="15"/>
    </row>
    <row r="17" spans="1:8" ht="15.75" x14ac:dyDescent="0.25">
      <c r="A17" s="83" t="s">
        <v>87</v>
      </c>
      <c r="B17" s="13"/>
      <c r="C17" s="14"/>
      <c r="D17" s="87">
        <v>1</v>
      </c>
      <c r="E17" s="88">
        <v>792128</v>
      </c>
      <c r="F17" s="88">
        <v>107228</v>
      </c>
      <c r="G17" s="120">
        <f>F17/E17</f>
        <v>0.13536701139209825</v>
      </c>
      <c r="H17" s="15"/>
    </row>
    <row r="18" spans="1:8" ht="15.75" x14ac:dyDescent="0.25">
      <c r="A18" s="85" t="s">
        <v>130</v>
      </c>
      <c r="B18" s="13"/>
      <c r="C18" s="14"/>
      <c r="D18" s="87"/>
      <c r="E18" s="88"/>
      <c r="F18" s="88"/>
      <c r="G18" s="120"/>
      <c r="H18" s="15"/>
    </row>
    <row r="19" spans="1:8" ht="15.75" x14ac:dyDescent="0.25">
      <c r="A19" s="83" t="s">
        <v>15</v>
      </c>
      <c r="B19" s="13"/>
      <c r="C19" s="14"/>
      <c r="D19" s="87">
        <v>4</v>
      </c>
      <c r="E19" s="88">
        <v>1423024</v>
      </c>
      <c r="F19" s="88">
        <v>186937</v>
      </c>
      <c r="G19" s="120">
        <f>F19/E19</f>
        <v>0.13136602053092569</v>
      </c>
      <c r="H19" s="15"/>
    </row>
    <row r="20" spans="1:8" ht="15.75" x14ac:dyDescent="0.25">
      <c r="A20" s="83" t="s">
        <v>63</v>
      </c>
      <c r="B20" s="13"/>
      <c r="C20" s="14"/>
      <c r="D20" s="87"/>
      <c r="E20" s="88"/>
      <c r="F20" s="88"/>
      <c r="G20" s="120"/>
      <c r="H20" s="15"/>
    </row>
    <row r="21" spans="1:8" ht="15.75" x14ac:dyDescent="0.25">
      <c r="A21" s="83" t="s">
        <v>112</v>
      </c>
      <c r="B21" s="13"/>
      <c r="C21" s="14"/>
      <c r="D21" s="87">
        <v>1</v>
      </c>
      <c r="E21" s="88">
        <v>136544</v>
      </c>
      <c r="F21" s="88">
        <v>29925</v>
      </c>
      <c r="G21" s="120">
        <f>F21/E21</f>
        <v>0.21916012420904618</v>
      </c>
      <c r="H21" s="15"/>
    </row>
    <row r="22" spans="1:8" ht="15.75" x14ac:dyDescent="0.25">
      <c r="A22" s="83" t="s">
        <v>144</v>
      </c>
      <c r="B22" s="13"/>
      <c r="C22" s="14"/>
      <c r="D22" s="87"/>
      <c r="E22" s="88"/>
      <c r="F22" s="88"/>
      <c r="G22" s="120"/>
      <c r="H22" s="15"/>
    </row>
    <row r="23" spans="1:8" ht="15.75" x14ac:dyDescent="0.25">
      <c r="A23" s="83" t="s">
        <v>132</v>
      </c>
      <c r="B23" s="13"/>
      <c r="C23" s="14"/>
      <c r="D23" s="87"/>
      <c r="E23" s="88"/>
      <c r="F23" s="88"/>
      <c r="G23" s="120"/>
      <c r="H23" s="15"/>
    </row>
    <row r="24" spans="1:8" ht="15.75" x14ac:dyDescent="0.25">
      <c r="A24" s="83" t="s">
        <v>18</v>
      </c>
      <c r="B24" s="13"/>
      <c r="C24" s="14"/>
      <c r="D24" s="87">
        <v>1</v>
      </c>
      <c r="E24" s="88">
        <v>18430</v>
      </c>
      <c r="F24" s="88">
        <v>-1933</v>
      </c>
      <c r="G24" s="120">
        <f>F24/E24</f>
        <v>-0.10488334237655995</v>
      </c>
      <c r="H24" s="15"/>
    </row>
    <row r="25" spans="1:8" ht="15.75" x14ac:dyDescent="0.25">
      <c r="A25" s="84" t="s">
        <v>20</v>
      </c>
      <c r="B25" s="13"/>
      <c r="C25" s="14"/>
      <c r="D25" s="87">
        <v>5</v>
      </c>
      <c r="E25" s="88">
        <v>1085382</v>
      </c>
      <c r="F25" s="88">
        <v>279626</v>
      </c>
      <c r="G25" s="120">
        <f>F25/E25</f>
        <v>0.25762911122535659</v>
      </c>
      <c r="H25" s="15"/>
    </row>
    <row r="26" spans="1:8" ht="15.75" x14ac:dyDescent="0.25">
      <c r="A26" s="84" t="s">
        <v>21</v>
      </c>
      <c r="B26" s="13"/>
      <c r="C26" s="14"/>
      <c r="D26" s="87">
        <v>10</v>
      </c>
      <c r="E26" s="88">
        <v>145448</v>
      </c>
      <c r="F26" s="88">
        <v>145448</v>
      </c>
      <c r="G26" s="120">
        <f>F26/E26</f>
        <v>1</v>
      </c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88">
        <v>30052</v>
      </c>
      <c r="F28" s="88">
        <v>12602</v>
      </c>
      <c r="G28" s="120">
        <f t="shared" ref="G28:G34" si="0">F28/E28</f>
        <v>0.41933981099427659</v>
      </c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88">
        <v>165232</v>
      </c>
      <c r="F29" s="88">
        <v>42160.98</v>
      </c>
      <c r="G29" s="120">
        <f t="shared" si="0"/>
        <v>0.25516231722668736</v>
      </c>
      <c r="H29" s="15"/>
    </row>
    <row r="30" spans="1:8" ht="15.75" x14ac:dyDescent="0.25">
      <c r="A30" s="85" t="s">
        <v>73</v>
      </c>
      <c r="B30" s="13"/>
      <c r="C30" s="14"/>
      <c r="D30" s="87">
        <v>1</v>
      </c>
      <c r="E30" s="88">
        <v>124985</v>
      </c>
      <c r="F30" s="88">
        <v>14941</v>
      </c>
      <c r="G30" s="120">
        <f t="shared" si="0"/>
        <v>0.11954234508140978</v>
      </c>
      <c r="H30" s="15"/>
    </row>
    <row r="31" spans="1:8" ht="15.75" x14ac:dyDescent="0.25">
      <c r="A31" s="85" t="s">
        <v>89</v>
      </c>
      <c r="B31" s="13"/>
      <c r="C31" s="14"/>
      <c r="D31" s="87">
        <v>1</v>
      </c>
      <c r="E31" s="88">
        <v>176808</v>
      </c>
      <c r="F31" s="88">
        <v>39210.5</v>
      </c>
      <c r="G31" s="120">
        <f t="shared" si="0"/>
        <v>0.22176881136600154</v>
      </c>
      <c r="H31" s="15"/>
    </row>
    <row r="32" spans="1:8" ht="15.75" x14ac:dyDescent="0.25">
      <c r="A32" s="85" t="s">
        <v>125</v>
      </c>
      <c r="B32" s="13"/>
      <c r="C32" s="14"/>
      <c r="D32" s="87"/>
      <c r="E32" s="88"/>
      <c r="F32" s="88"/>
      <c r="G32" s="120"/>
      <c r="H32" s="15"/>
    </row>
    <row r="33" spans="1:8" ht="15.75" x14ac:dyDescent="0.25">
      <c r="A33" s="85" t="s">
        <v>27</v>
      </c>
      <c r="B33" s="13"/>
      <c r="C33" s="14"/>
      <c r="D33" s="87">
        <v>1</v>
      </c>
      <c r="E33" s="88">
        <v>385539</v>
      </c>
      <c r="F33" s="88">
        <v>130381.65</v>
      </c>
      <c r="G33" s="120">
        <f t="shared" si="0"/>
        <v>0.33818018410588813</v>
      </c>
      <c r="H33" s="15"/>
    </row>
    <row r="34" spans="1:8" ht="15.75" x14ac:dyDescent="0.25">
      <c r="A34" s="85" t="s">
        <v>85</v>
      </c>
      <c r="B34" s="13"/>
      <c r="C34" s="14"/>
      <c r="D34" s="87">
        <v>5</v>
      </c>
      <c r="E34" s="88">
        <v>3238221</v>
      </c>
      <c r="F34" s="88">
        <v>176598.5</v>
      </c>
      <c r="G34" s="120">
        <f t="shared" si="0"/>
        <v>5.4535653990261938E-2</v>
      </c>
      <c r="H34" s="15"/>
    </row>
    <row r="35" spans="1:8" x14ac:dyDescent="0.2">
      <c r="A35" s="16" t="s">
        <v>28</v>
      </c>
      <c r="B35" s="13"/>
      <c r="C35" s="14"/>
      <c r="D35" s="91"/>
      <c r="E35" s="110">
        <v>16575</v>
      </c>
      <c r="F35" s="88">
        <v>3315</v>
      </c>
      <c r="G35" s="121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58</v>
      </c>
      <c r="E39" s="96">
        <f>SUM(E9:E38)</f>
        <v>13031097</v>
      </c>
      <c r="F39" s="96">
        <f>SUM(F9:F38)</f>
        <v>2360180.63</v>
      </c>
      <c r="G39" s="122">
        <f>F39/E39</f>
        <v>0.18111910532167783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82</v>
      </c>
      <c r="E44" s="127">
        <v>10215601.550000001</v>
      </c>
      <c r="F44" s="88">
        <v>538923.88</v>
      </c>
      <c r="G44" s="120">
        <f>1-(+F44/E44)</f>
        <v>0.94724501759761759</v>
      </c>
      <c r="H44" s="15"/>
    </row>
    <row r="45" spans="1:8" ht="15.75" x14ac:dyDescent="0.25">
      <c r="A45" s="27" t="s">
        <v>37</v>
      </c>
      <c r="B45" s="28"/>
      <c r="C45" s="14"/>
      <c r="D45" s="87"/>
      <c r="E45" s="127"/>
      <c r="F45" s="88"/>
      <c r="G45" s="120"/>
      <c r="H45" s="15"/>
    </row>
    <row r="46" spans="1:8" ht="15.75" x14ac:dyDescent="0.25">
      <c r="A46" s="27" t="s">
        <v>38</v>
      </c>
      <c r="B46" s="28"/>
      <c r="C46" s="14"/>
      <c r="D46" s="87">
        <v>123</v>
      </c>
      <c r="E46" s="127">
        <v>9052442.25</v>
      </c>
      <c r="F46" s="88">
        <v>556412.78</v>
      </c>
      <c r="G46" s="120">
        <f>1-(+F46/E46)</f>
        <v>0.93853451205391558</v>
      </c>
      <c r="H46" s="15"/>
    </row>
    <row r="47" spans="1:8" ht="15.75" x14ac:dyDescent="0.25">
      <c r="A47" s="27" t="s">
        <v>39</v>
      </c>
      <c r="B47" s="28"/>
      <c r="C47" s="14"/>
      <c r="D47" s="87">
        <v>6</v>
      </c>
      <c r="E47" s="127">
        <v>2184515.75</v>
      </c>
      <c r="F47" s="88">
        <v>140784.32999999999</v>
      </c>
      <c r="G47" s="120">
        <f>1-(+F47/E47)</f>
        <v>0.93555352942637282</v>
      </c>
      <c r="H47" s="15"/>
    </row>
    <row r="48" spans="1:8" ht="15.75" x14ac:dyDescent="0.25">
      <c r="A48" s="27" t="s">
        <v>40</v>
      </c>
      <c r="B48" s="28"/>
      <c r="C48" s="14"/>
      <c r="D48" s="87">
        <v>103</v>
      </c>
      <c r="E48" s="127">
        <v>14296575.640000001</v>
      </c>
      <c r="F48" s="88">
        <v>959230.18</v>
      </c>
      <c r="G48" s="120">
        <f t="shared" ref="G48:G54" si="1">1-(+F48/E48)</f>
        <v>0.93290489945604904</v>
      </c>
      <c r="H48" s="15"/>
    </row>
    <row r="49" spans="1:8" ht="15.75" x14ac:dyDescent="0.25">
      <c r="A49" s="27" t="s">
        <v>41</v>
      </c>
      <c r="B49" s="28"/>
      <c r="C49" s="14"/>
      <c r="D49" s="87">
        <v>8</v>
      </c>
      <c r="E49" s="127">
        <v>1294703</v>
      </c>
      <c r="F49" s="88">
        <v>31876.12</v>
      </c>
      <c r="G49" s="120">
        <f t="shared" si="1"/>
        <v>0.97537958898681787</v>
      </c>
      <c r="H49" s="15"/>
    </row>
    <row r="50" spans="1:8" ht="15.75" x14ac:dyDescent="0.25">
      <c r="A50" s="27" t="s">
        <v>42</v>
      </c>
      <c r="B50" s="28"/>
      <c r="C50" s="14"/>
      <c r="D50" s="87">
        <v>27</v>
      </c>
      <c r="E50" s="127">
        <v>2177319</v>
      </c>
      <c r="F50" s="88">
        <v>157483.73000000001</v>
      </c>
      <c r="G50" s="120">
        <f t="shared" si="1"/>
        <v>0.92767080524259415</v>
      </c>
      <c r="H50" s="15"/>
    </row>
    <row r="51" spans="1:8" ht="15.75" x14ac:dyDescent="0.25">
      <c r="A51" s="27" t="s">
        <v>43</v>
      </c>
      <c r="B51" s="28"/>
      <c r="C51" s="14"/>
      <c r="D51" s="87"/>
      <c r="E51" s="127"/>
      <c r="F51" s="88"/>
      <c r="G51" s="120"/>
      <c r="H51" s="15"/>
    </row>
    <row r="52" spans="1:8" ht="15.75" x14ac:dyDescent="0.25">
      <c r="A52" s="54" t="s">
        <v>44</v>
      </c>
      <c r="B52" s="28"/>
      <c r="C52" s="14"/>
      <c r="D52" s="87">
        <v>7</v>
      </c>
      <c r="E52" s="127">
        <v>525300</v>
      </c>
      <c r="F52" s="88">
        <v>10671</v>
      </c>
      <c r="G52" s="120">
        <f t="shared" si="1"/>
        <v>0.97968589377498572</v>
      </c>
      <c r="H52" s="15"/>
    </row>
    <row r="53" spans="1:8" ht="15.75" x14ac:dyDescent="0.25">
      <c r="A53" s="55" t="s">
        <v>64</v>
      </c>
      <c r="B53" s="28"/>
      <c r="C53" s="14"/>
      <c r="D53" s="87"/>
      <c r="E53" s="127"/>
      <c r="F53" s="88"/>
      <c r="G53" s="120"/>
      <c r="H53" s="15"/>
    </row>
    <row r="54" spans="1:8" ht="15.75" x14ac:dyDescent="0.25">
      <c r="A54" s="27" t="s">
        <v>113</v>
      </c>
      <c r="B54" s="28"/>
      <c r="C54" s="14"/>
      <c r="D54" s="87">
        <v>1046</v>
      </c>
      <c r="E54" s="127">
        <v>77519380.200000003</v>
      </c>
      <c r="F54" s="88">
        <v>9202053.0600000005</v>
      </c>
      <c r="G54" s="120">
        <f t="shared" si="1"/>
        <v>0.88129351606967565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.75" x14ac:dyDescent="0.25">
      <c r="A56" s="56"/>
      <c r="B56" s="30"/>
      <c r="C56" s="14"/>
      <c r="D56" s="87"/>
      <c r="E56" s="88"/>
      <c r="F56" s="88"/>
      <c r="G56" s="120"/>
      <c r="H56" s="15"/>
    </row>
    <row r="57" spans="1:8" x14ac:dyDescent="0.2">
      <c r="A57" s="16" t="s">
        <v>45</v>
      </c>
      <c r="B57" s="30"/>
      <c r="C57" s="14"/>
      <c r="D57" s="91"/>
      <c r="E57" s="111"/>
      <c r="F57" s="88"/>
      <c r="G57" s="121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121"/>
      <c r="H58" s="15"/>
    </row>
    <row r="59" spans="1:8" x14ac:dyDescent="0.2">
      <c r="A59" s="16" t="s">
        <v>47</v>
      </c>
      <c r="B59" s="28"/>
      <c r="C59" s="14"/>
      <c r="D59" s="91"/>
      <c r="E59" s="110"/>
      <c r="F59" s="88"/>
      <c r="G59" s="121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121"/>
      <c r="H60" s="15"/>
    </row>
    <row r="61" spans="1:8" ht="15.75" x14ac:dyDescent="0.25">
      <c r="A61" s="32"/>
      <c r="B61" s="18"/>
      <c r="C61" s="14"/>
      <c r="D61" s="91"/>
      <c r="E61" s="94"/>
      <c r="F61" s="94"/>
      <c r="G61" s="121"/>
      <c r="H61" s="2"/>
    </row>
    <row r="62" spans="1:8" ht="15.75" x14ac:dyDescent="0.25">
      <c r="A62" s="20" t="s">
        <v>48</v>
      </c>
      <c r="B62" s="20"/>
      <c r="C62" s="21"/>
      <c r="D62" s="95">
        <f>SUM(D44:D58)</f>
        <v>1402</v>
      </c>
      <c r="E62" s="96">
        <f>SUM(E44:E61)</f>
        <v>117265837.39</v>
      </c>
      <c r="F62" s="96">
        <f>SUM(F44:F61)</f>
        <v>11597435.080000002</v>
      </c>
      <c r="G62" s="126">
        <f>1-(+F62/E62)</f>
        <v>0.90110133233919165</v>
      </c>
      <c r="H62" s="2"/>
    </row>
    <row r="63" spans="1:8" x14ac:dyDescent="0.2">
      <c r="A63" s="33"/>
      <c r="B63" s="33"/>
      <c r="C63" s="33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108"/>
      <c r="E64" s="108"/>
      <c r="F64" s="109">
        <f>F62+F39</f>
        <v>13957615.710000001</v>
      </c>
      <c r="G64" s="108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8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115"/>
      <c r="F9" s="88"/>
      <c r="G9" s="120"/>
      <c r="H9" s="15"/>
    </row>
    <row r="10" spans="1:8" ht="15.75" x14ac:dyDescent="0.25">
      <c r="A10" s="83" t="s">
        <v>11</v>
      </c>
      <c r="B10" s="13"/>
      <c r="C10" s="14"/>
      <c r="D10" s="87">
        <v>3</v>
      </c>
      <c r="E10" s="115">
        <v>329650</v>
      </c>
      <c r="F10" s="88">
        <v>147249</v>
      </c>
      <c r="G10" s="120">
        <f>F10/E10</f>
        <v>0.4466828454421356</v>
      </c>
      <c r="H10" s="15"/>
    </row>
    <row r="11" spans="1:8" ht="15.75" x14ac:dyDescent="0.25">
      <c r="A11" s="83" t="s">
        <v>80</v>
      </c>
      <c r="B11" s="13"/>
      <c r="C11" s="14"/>
      <c r="D11" s="87"/>
      <c r="E11" s="115"/>
      <c r="F11" s="88"/>
      <c r="G11" s="120"/>
      <c r="H11" s="15"/>
    </row>
    <row r="12" spans="1:8" ht="15.75" x14ac:dyDescent="0.25">
      <c r="A12" s="83" t="s">
        <v>25</v>
      </c>
      <c r="B12" s="13"/>
      <c r="C12" s="14"/>
      <c r="D12" s="87"/>
      <c r="E12" s="115"/>
      <c r="F12" s="88"/>
      <c r="G12" s="120"/>
      <c r="H12" s="15"/>
    </row>
    <row r="13" spans="1:8" ht="15.75" x14ac:dyDescent="0.25">
      <c r="A13" s="83" t="s">
        <v>81</v>
      </c>
      <c r="B13" s="13"/>
      <c r="C13" s="14"/>
      <c r="D13" s="87">
        <v>10</v>
      </c>
      <c r="E13" s="115">
        <v>937892</v>
      </c>
      <c r="F13" s="88">
        <v>202721</v>
      </c>
      <c r="G13" s="120">
        <f t="shared" ref="G13:G18" si="0">F13/E13</f>
        <v>0.21614535575524688</v>
      </c>
      <c r="H13" s="15"/>
    </row>
    <row r="14" spans="1:8" ht="15.75" x14ac:dyDescent="0.25">
      <c r="A14" s="83" t="s">
        <v>141</v>
      </c>
      <c r="B14" s="13"/>
      <c r="C14" s="14"/>
      <c r="D14" s="87"/>
      <c r="E14" s="115"/>
      <c r="F14" s="88"/>
      <c r="G14" s="120"/>
      <c r="H14" s="15"/>
    </row>
    <row r="15" spans="1:8" ht="15.75" x14ac:dyDescent="0.25">
      <c r="A15" s="83" t="s">
        <v>129</v>
      </c>
      <c r="B15" s="13"/>
      <c r="C15" s="14"/>
      <c r="D15" s="87">
        <v>1</v>
      </c>
      <c r="E15" s="115">
        <v>205456</v>
      </c>
      <c r="F15" s="88">
        <v>76055</v>
      </c>
      <c r="G15" s="120">
        <f t="shared" si="0"/>
        <v>0.37017658282065258</v>
      </c>
      <c r="H15" s="15"/>
    </row>
    <row r="16" spans="1:8" ht="15.75" x14ac:dyDescent="0.25">
      <c r="A16" s="83" t="s">
        <v>139</v>
      </c>
      <c r="B16" s="13"/>
      <c r="C16" s="14"/>
      <c r="D16" s="87"/>
      <c r="E16" s="115"/>
      <c r="F16" s="88"/>
      <c r="G16" s="120"/>
      <c r="H16" s="15"/>
    </row>
    <row r="17" spans="1:8" ht="15.75" x14ac:dyDescent="0.25">
      <c r="A17" s="83" t="s">
        <v>59</v>
      </c>
      <c r="B17" s="13"/>
      <c r="C17" s="14"/>
      <c r="D17" s="87"/>
      <c r="E17" s="115"/>
      <c r="F17" s="88"/>
      <c r="G17" s="120"/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115">
        <v>426668</v>
      </c>
      <c r="F18" s="88">
        <v>137213</v>
      </c>
      <c r="G18" s="120">
        <f t="shared" si="0"/>
        <v>0.32159196377511318</v>
      </c>
      <c r="H18" s="15"/>
    </row>
    <row r="19" spans="1:8" ht="15.75" x14ac:dyDescent="0.25">
      <c r="A19" s="83" t="s">
        <v>15</v>
      </c>
      <c r="B19" s="13"/>
      <c r="C19" s="14"/>
      <c r="D19" s="87"/>
      <c r="E19" s="115"/>
      <c r="F19" s="88"/>
      <c r="G19" s="120"/>
      <c r="H19" s="15"/>
    </row>
    <row r="20" spans="1:8" ht="15.75" x14ac:dyDescent="0.25">
      <c r="A20" s="85" t="s">
        <v>143</v>
      </c>
      <c r="B20" s="13"/>
      <c r="C20" s="14"/>
      <c r="D20" s="87"/>
      <c r="E20" s="115"/>
      <c r="F20" s="88"/>
      <c r="G20" s="120"/>
      <c r="H20" s="15"/>
    </row>
    <row r="21" spans="1:8" ht="15.75" x14ac:dyDescent="0.25">
      <c r="A21" s="83" t="s">
        <v>82</v>
      </c>
      <c r="B21" s="13"/>
      <c r="C21" s="14"/>
      <c r="D21" s="87"/>
      <c r="E21" s="115"/>
      <c r="F21" s="88"/>
      <c r="G21" s="120"/>
      <c r="H21" s="15"/>
    </row>
    <row r="22" spans="1:8" ht="15.75" x14ac:dyDescent="0.25">
      <c r="A22" s="83" t="s">
        <v>112</v>
      </c>
      <c r="B22" s="13"/>
      <c r="C22" s="14"/>
      <c r="D22" s="87">
        <v>1</v>
      </c>
      <c r="E22" s="115">
        <v>127370</v>
      </c>
      <c r="F22" s="88">
        <v>33404</v>
      </c>
      <c r="G22" s="120">
        <f>F22/E22</f>
        <v>0.26225955876580043</v>
      </c>
      <c r="H22" s="15"/>
    </row>
    <row r="23" spans="1:8" ht="15.75" x14ac:dyDescent="0.25">
      <c r="A23" s="83" t="s">
        <v>78</v>
      </c>
      <c r="B23" s="13"/>
      <c r="C23" s="14"/>
      <c r="D23" s="87">
        <v>1</v>
      </c>
      <c r="E23" s="115">
        <v>44598</v>
      </c>
      <c r="F23" s="88">
        <v>6976</v>
      </c>
      <c r="G23" s="120">
        <f>F23/E23</f>
        <v>0.15641957038432217</v>
      </c>
      <c r="H23" s="15"/>
    </row>
    <row r="24" spans="1:8" ht="15.75" x14ac:dyDescent="0.25">
      <c r="A24" s="83" t="s">
        <v>83</v>
      </c>
      <c r="B24" s="13"/>
      <c r="C24" s="14"/>
      <c r="D24" s="87"/>
      <c r="E24" s="115"/>
      <c r="F24" s="88"/>
      <c r="G24" s="120"/>
      <c r="H24" s="15"/>
    </row>
    <row r="25" spans="1:8" ht="15.75" x14ac:dyDescent="0.25">
      <c r="A25" s="84" t="s">
        <v>20</v>
      </c>
      <c r="B25" s="13"/>
      <c r="C25" s="14"/>
      <c r="D25" s="87">
        <v>1</v>
      </c>
      <c r="E25" s="115">
        <v>47847</v>
      </c>
      <c r="F25" s="88">
        <v>12669</v>
      </c>
      <c r="G25" s="120">
        <f>F25/E25</f>
        <v>0.2647814910025707</v>
      </c>
      <c r="H25" s="15"/>
    </row>
    <row r="26" spans="1:8" ht="15.75" x14ac:dyDescent="0.25">
      <c r="A26" s="84" t="s">
        <v>21</v>
      </c>
      <c r="B26" s="13"/>
      <c r="C26" s="14"/>
      <c r="D26" s="87"/>
      <c r="E26" s="115"/>
      <c r="F26" s="88"/>
      <c r="G26" s="120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120"/>
      <c r="H28" s="15"/>
    </row>
    <row r="29" spans="1:8" ht="15.75" x14ac:dyDescent="0.25">
      <c r="A29" s="85" t="s">
        <v>24</v>
      </c>
      <c r="B29" s="13"/>
      <c r="C29" s="14"/>
      <c r="D29" s="87"/>
      <c r="E29" s="88"/>
      <c r="F29" s="88"/>
      <c r="G29" s="120"/>
      <c r="H29" s="15"/>
    </row>
    <row r="30" spans="1:8" ht="15.75" x14ac:dyDescent="0.25">
      <c r="A30" s="85" t="s">
        <v>120</v>
      </c>
      <c r="B30" s="13"/>
      <c r="C30" s="14"/>
      <c r="D30" s="87">
        <v>1</v>
      </c>
      <c r="E30" s="88">
        <v>162875</v>
      </c>
      <c r="F30" s="88">
        <v>46376</v>
      </c>
      <c r="G30" s="120">
        <f>F30/E30</f>
        <v>0.28473369148119726</v>
      </c>
      <c r="H30" s="15"/>
    </row>
    <row r="31" spans="1:8" ht="15.75" x14ac:dyDescent="0.25">
      <c r="A31" s="85" t="s">
        <v>84</v>
      </c>
      <c r="B31" s="13"/>
      <c r="C31" s="14"/>
      <c r="D31" s="87"/>
      <c r="E31" s="88"/>
      <c r="F31" s="88"/>
      <c r="G31" s="120"/>
      <c r="H31" s="15"/>
    </row>
    <row r="32" spans="1:8" ht="15.75" x14ac:dyDescent="0.25">
      <c r="A32" s="85" t="s">
        <v>135</v>
      </c>
      <c r="B32" s="13"/>
      <c r="C32" s="14"/>
      <c r="D32" s="87"/>
      <c r="E32" s="88"/>
      <c r="F32" s="88"/>
      <c r="G32" s="120"/>
      <c r="H32" s="15"/>
    </row>
    <row r="33" spans="1:8" ht="15.75" x14ac:dyDescent="0.25">
      <c r="A33" s="85" t="s">
        <v>27</v>
      </c>
      <c r="B33" s="13"/>
      <c r="C33" s="14"/>
      <c r="D33" s="87"/>
      <c r="E33" s="88"/>
      <c r="F33" s="88"/>
      <c r="G33" s="120"/>
      <c r="H33" s="15"/>
    </row>
    <row r="34" spans="1:8" ht="15.75" x14ac:dyDescent="0.25">
      <c r="A34" s="85" t="s">
        <v>85</v>
      </c>
      <c r="B34" s="13"/>
      <c r="C34" s="14"/>
      <c r="D34" s="87">
        <v>1</v>
      </c>
      <c r="E34" s="88">
        <v>212392</v>
      </c>
      <c r="F34" s="88">
        <v>63289.5</v>
      </c>
      <c r="G34" s="120">
        <f>F34/E34</f>
        <v>0.29798438735922256</v>
      </c>
      <c r="H34" s="15"/>
    </row>
    <row r="35" spans="1:8" x14ac:dyDescent="0.2">
      <c r="A35" s="16" t="s">
        <v>28</v>
      </c>
      <c r="B35" s="13"/>
      <c r="C35" s="14"/>
      <c r="D35" s="91"/>
      <c r="E35" s="110"/>
      <c r="F35" s="88"/>
      <c r="G35" s="121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20</v>
      </c>
      <c r="E39" s="96">
        <f>SUM(E9:E38)</f>
        <v>2494748</v>
      </c>
      <c r="F39" s="96">
        <f>SUM(F9:F38)</f>
        <v>725952.5</v>
      </c>
      <c r="G39" s="122">
        <f>F39/E39</f>
        <v>0.2909923166588369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26</v>
      </c>
      <c r="E44" s="88">
        <v>2850353.75</v>
      </c>
      <c r="F44" s="88">
        <v>118213.96</v>
      </c>
      <c r="G44" s="120">
        <f>1-(+F44/E44)</f>
        <v>0.95852656534298597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120"/>
      <c r="H45" s="15"/>
    </row>
    <row r="46" spans="1:8" ht="15.75" x14ac:dyDescent="0.25">
      <c r="A46" s="27" t="s">
        <v>38</v>
      </c>
      <c r="B46" s="28"/>
      <c r="C46" s="14"/>
      <c r="D46" s="87">
        <v>156</v>
      </c>
      <c r="E46" s="88">
        <v>9896462.75</v>
      </c>
      <c r="F46" s="88">
        <v>678003.85</v>
      </c>
      <c r="G46" s="120">
        <f t="shared" ref="G46:G52" si="1">1-(+F46/E46)</f>
        <v>0.93149028424322622</v>
      </c>
      <c r="H46" s="15"/>
    </row>
    <row r="47" spans="1:8" ht="15.75" x14ac:dyDescent="0.25">
      <c r="A47" s="27" t="s">
        <v>39</v>
      </c>
      <c r="B47" s="28"/>
      <c r="C47" s="14"/>
      <c r="D47" s="87">
        <v>31</v>
      </c>
      <c r="E47" s="88">
        <v>1895160</v>
      </c>
      <c r="F47" s="88">
        <v>132156.94</v>
      </c>
      <c r="G47" s="120">
        <f t="shared" si="1"/>
        <v>0.9302660777981806</v>
      </c>
      <c r="H47" s="15"/>
    </row>
    <row r="48" spans="1:8" ht="15.75" x14ac:dyDescent="0.25">
      <c r="A48" s="27" t="s">
        <v>40</v>
      </c>
      <c r="B48" s="28"/>
      <c r="C48" s="14"/>
      <c r="D48" s="87">
        <v>132</v>
      </c>
      <c r="E48" s="88">
        <v>9086577</v>
      </c>
      <c r="F48" s="88">
        <v>771944.36</v>
      </c>
      <c r="G48" s="120">
        <f t="shared" si="1"/>
        <v>0.91504563709744602</v>
      </c>
      <c r="H48" s="15"/>
    </row>
    <row r="49" spans="1:8" ht="15.75" x14ac:dyDescent="0.25">
      <c r="A49" s="27" t="s">
        <v>41</v>
      </c>
      <c r="B49" s="28"/>
      <c r="C49" s="14"/>
      <c r="D49" s="87">
        <v>6</v>
      </c>
      <c r="E49" s="88">
        <v>1818629</v>
      </c>
      <c r="F49" s="88">
        <v>106511.5</v>
      </c>
      <c r="G49" s="120">
        <f t="shared" si="1"/>
        <v>0.94143307953408861</v>
      </c>
      <c r="H49" s="15"/>
    </row>
    <row r="50" spans="1:8" ht="15.75" x14ac:dyDescent="0.25">
      <c r="A50" s="27" t="s">
        <v>42</v>
      </c>
      <c r="B50" s="28"/>
      <c r="C50" s="14"/>
      <c r="D50" s="87">
        <v>6</v>
      </c>
      <c r="E50" s="88">
        <v>1447100</v>
      </c>
      <c r="F50" s="88">
        <v>120205</v>
      </c>
      <c r="G50" s="120">
        <f t="shared" si="1"/>
        <v>0.91693386773547092</v>
      </c>
      <c r="H50" s="15"/>
    </row>
    <row r="51" spans="1:8" ht="15.75" x14ac:dyDescent="0.25">
      <c r="A51" s="27" t="s">
        <v>43</v>
      </c>
      <c r="B51" s="28"/>
      <c r="C51" s="14"/>
      <c r="D51" s="87">
        <v>1</v>
      </c>
      <c r="E51" s="88">
        <v>348450</v>
      </c>
      <c r="F51" s="88">
        <v>13310</v>
      </c>
      <c r="G51" s="120">
        <f t="shared" si="1"/>
        <v>0.96180226718324002</v>
      </c>
      <c r="H51" s="15"/>
    </row>
    <row r="52" spans="1:8" ht="15.75" x14ac:dyDescent="0.25">
      <c r="A52" s="54" t="s">
        <v>44</v>
      </c>
      <c r="B52" s="28"/>
      <c r="C52" s="14"/>
      <c r="D52" s="87">
        <v>1</v>
      </c>
      <c r="E52" s="88">
        <v>1255950</v>
      </c>
      <c r="F52" s="88">
        <v>44275</v>
      </c>
      <c r="G52" s="120">
        <f t="shared" si="1"/>
        <v>0.96474780046976394</v>
      </c>
      <c r="H52" s="15"/>
    </row>
    <row r="53" spans="1:8" ht="15.75" x14ac:dyDescent="0.25">
      <c r="A53" s="55" t="s">
        <v>64</v>
      </c>
      <c r="B53" s="28"/>
      <c r="C53" s="14"/>
      <c r="D53" s="87"/>
      <c r="E53" s="88"/>
      <c r="F53" s="88"/>
      <c r="G53" s="120"/>
      <c r="H53" s="15"/>
    </row>
    <row r="54" spans="1:8" ht="15.75" x14ac:dyDescent="0.25">
      <c r="A54" s="27" t="s">
        <v>113</v>
      </c>
      <c r="B54" s="28"/>
      <c r="C54" s="14"/>
      <c r="D54" s="87">
        <v>535</v>
      </c>
      <c r="E54" s="88">
        <v>34676438.899999999</v>
      </c>
      <c r="F54" s="88">
        <v>4025502.81</v>
      </c>
      <c r="G54" s="120">
        <f>1-(+F54/E54)</f>
        <v>0.88391245071015634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x14ac:dyDescent="0.2">
      <c r="A56" s="16" t="s">
        <v>45</v>
      </c>
      <c r="B56" s="30"/>
      <c r="C56" s="14"/>
      <c r="D56" s="91"/>
      <c r="E56" s="111"/>
      <c r="F56" s="88"/>
      <c r="G56" s="121"/>
      <c r="H56" s="15"/>
    </row>
    <row r="57" spans="1:8" x14ac:dyDescent="0.2">
      <c r="A57" s="16" t="s">
        <v>46</v>
      </c>
      <c r="B57" s="28"/>
      <c r="C57" s="14"/>
      <c r="D57" s="91"/>
      <c r="E57" s="111"/>
      <c r="F57" s="88"/>
      <c r="G57" s="121"/>
      <c r="H57" s="15"/>
    </row>
    <row r="58" spans="1:8" x14ac:dyDescent="0.2">
      <c r="A58" s="16" t="s">
        <v>47</v>
      </c>
      <c r="B58" s="28"/>
      <c r="C58" s="14"/>
      <c r="D58" s="91"/>
      <c r="E58" s="110"/>
      <c r="F58" s="88"/>
      <c r="G58" s="121"/>
      <c r="H58" s="15"/>
    </row>
    <row r="59" spans="1:8" x14ac:dyDescent="0.2">
      <c r="A59" s="16" t="s">
        <v>30</v>
      </c>
      <c r="B59" s="28"/>
      <c r="C59" s="21"/>
      <c r="D59" s="91"/>
      <c r="E59" s="110"/>
      <c r="F59" s="88"/>
      <c r="G59" s="121"/>
      <c r="H59" s="15"/>
    </row>
    <row r="60" spans="1:8" ht="15.75" x14ac:dyDescent="0.25">
      <c r="A60" s="32"/>
      <c r="B60" s="18"/>
      <c r="C60" s="33"/>
      <c r="D60" s="91"/>
      <c r="E60" s="94"/>
      <c r="F60" s="94"/>
      <c r="G60" s="121"/>
      <c r="H60" s="2"/>
    </row>
    <row r="61" spans="1:8" ht="18" x14ac:dyDescent="0.25">
      <c r="A61" s="20" t="s">
        <v>48</v>
      </c>
      <c r="B61" s="20"/>
      <c r="C61" s="36"/>
      <c r="D61" s="95">
        <f>SUM(D44:D57)</f>
        <v>894</v>
      </c>
      <c r="E61" s="96">
        <f>SUM(E44:E60)</f>
        <v>63275121.399999999</v>
      </c>
      <c r="F61" s="96">
        <f>SUM(F44:F60)</f>
        <v>6010123.4199999999</v>
      </c>
      <c r="G61" s="126">
        <f>1-(+F61/E61)</f>
        <v>0.90501601123755404</v>
      </c>
      <c r="H61" s="2"/>
    </row>
    <row r="62" spans="1:8" ht="18" x14ac:dyDescent="0.25">
      <c r="A62" s="38"/>
      <c r="B62" s="39"/>
      <c r="C62" s="39"/>
      <c r="D62" s="106"/>
      <c r="E62" s="107"/>
      <c r="F62" s="34"/>
      <c r="G62" s="34"/>
      <c r="H62" s="2"/>
    </row>
    <row r="63" spans="1:8" ht="18" x14ac:dyDescent="0.25">
      <c r="A63" s="35" t="s">
        <v>49</v>
      </c>
      <c r="B63" s="40"/>
      <c r="C63" s="40"/>
      <c r="D63" s="108"/>
      <c r="E63" s="108"/>
      <c r="F63" s="109">
        <f>F61+F39</f>
        <v>6736075.9199999999</v>
      </c>
      <c r="G63" s="108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53</v>
      </c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76</v>
      </c>
      <c r="B11" s="13"/>
      <c r="C11" s="14"/>
      <c r="D11" s="87"/>
      <c r="E11" s="88"/>
      <c r="F11" s="88"/>
      <c r="G11" s="89"/>
      <c r="H11" s="15"/>
    </row>
    <row r="12" spans="1:8" ht="15.75" x14ac:dyDescent="0.2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x14ac:dyDescent="0.25">
      <c r="A13" s="83" t="s">
        <v>132</v>
      </c>
      <c r="B13" s="13"/>
      <c r="C13" s="14"/>
      <c r="D13" s="87"/>
      <c r="E13" s="88"/>
      <c r="F13" s="88"/>
      <c r="G13" s="89"/>
      <c r="H13" s="15"/>
    </row>
    <row r="14" spans="1:8" ht="15.75" x14ac:dyDescent="0.25">
      <c r="A14" s="83" t="s">
        <v>111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61</v>
      </c>
      <c r="B15" s="13"/>
      <c r="C15" s="14"/>
      <c r="D15" s="87"/>
      <c r="E15" s="88"/>
      <c r="F15" s="88"/>
      <c r="G15" s="89"/>
      <c r="H15" s="15"/>
    </row>
    <row r="16" spans="1:8" ht="15.75" x14ac:dyDescent="0.25">
      <c r="A16" s="83" t="s">
        <v>77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25</v>
      </c>
      <c r="B17" s="13"/>
      <c r="C17" s="14"/>
      <c r="D17" s="87">
        <v>1</v>
      </c>
      <c r="E17" s="88">
        <v>96995</v>
      </c>
      <c r="F17" s="88">
        <v>14457</v>
      </c>
      <c r="G17" s="89">
        <f>F17/E17</f>
        <v>0.14904892004742512</v>
      </c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88">
        <v>246031</v>
      </c>
      <c r="F18" s="88">
        <v>42800.5</v>
      </c>
      <c r="G18" s="89">
        <f>F18/E18</f>
        <v>0.1739638500839325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x14ac:dyDescent="0.25">
      <c r="A21" s="83" t="s">
        <v>78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17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x14ac:dyDescent="0.2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/>
      <c r="E25" s="88"/>
      <c r="F25" s="88"/>
      <c r="G25" s="89"/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/>
      <c r="E29" s="88"/>
      <c r="F29" s="88"/>
      <c r="G29" s="89"/>
      <c r="H29" s="15"/>
    </row>
    <row r="30" spans="1:8" ht="15.75" x14ac:dyDescent="0.25">
      <c r="A30" s="85" t="s">
        <v>128</v>
      </c>
      <c r="B30" s="13"/>
      <c r="C30" s="14"/>
      <c r="D30" s="87"/>
      <c r="E30" s="88"/>
      <c r="F30" s="88"/>
      <c r="G30" s="89"/>
      <c r="H30" s="15"/>
    </row>
    <row r="31" spans="1:8" ht="15.75" x14ac:dyDescent="0.25">
      <c r="A31" s="85" t="s">
        <v>27</v>
      </c>
      <c r="B31" s="13"/>
      <c r="C31" s="14"/>
      <c r="D31" s="87">
        <v>1</v>
      </c>
      <c r="E31" s="88">
        <v>32151</v>
      </c>
      <c r="F31" s="88">
        <v>8574.5</v>
      </c>
      <c r="G31" s="89">
        <f>F31/E31</f>
        <v>0.26669465957512983</v>
      </c>
      <c r="H31" s="15"/>
    </row>
    <row r="32" spans="1:8" ht="15.75" x14ac:dyDescent="0.25">
      <c r="A32" s="85" t="s">
        <v>57</v>
      </c>
      <c r="B32" s="13"/>
      <c r="C32" s="14"/>
      <c r="D32" s="87">
        <v>1</v>
      </c>
      <c r="E32" s="88">
        <v>123418</v>
      </c>
      <c r="F32" s="88">
        <v>32904</v>
      </c>
      <c r="G32" s="89">
        <f>F32/E32</f>
        <v>0.26660616765787809</v>
      </c>
      <c r="H32" s="15"/>
    </row>
    <row r="33" spans="1:8" ht="15.75" x14ac:dyDescent="0.25">
      <c r="A33" s="85" t="s">
        <v>137</v>
      </c>
      <c r="B33" s="13"/>
      <c r="C33" s="14"/>
      <c r="D33" s="87">
        <v>4</v>
      </c>
      <c r="E33" s="88">
        <v>255047</v>
      </c>
      <c r="F33" s="88">
        <v>68505.5</v>
      </c>
      <c r="G33" s="89">
        <f>F33/E33</f>
        <v>0.26859951303093155</v>
      </c>
      <c r="H33" s="15"/>
    </row>
    <row r="34" spans="1:8" ht="15.75" x14ac:dyDescent="0.25">
      <c r="A34" s="85" t="s">
        <v>134</v>
      </c>
      <c r="B34" s="13"/>
      <c r="C34" s="14"/>
      <c r="D34" s="87">
        <v>1</v>
      </c>
      <c r="E34" s="88">
        <v>70016</v>
      </c>
      <c r="F34" s="88">
        <v>24652.5</v>
      </c>
      <c r="G34" s="89">
        <f>F34/E34</f>
        <v>0.35209809186471663</v>
      </c>
      <c r="H34" s="15"/>
    </row>
    <row r="35" spans="1:8" x14ac:dyDescent="0.2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9</v>
      </c>
      <c r="E39" s="96">
        <f>SUM(E9:E38)</f>
        <v>823658</v>
      </c>
      <c r="F39" s="96">
        <f>SUM(F9:F38)</f>
        <v>191894</v>
      </c>
      <c r="G39" s="97">
        <f>F39/E39</f>
        <v>0.23297776504325823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38</v>
      </c>
      <c r="E44" s="88">
        <v>3418888.2</v>
      </c>
      <c r="F44" s="88">
        <v>210447.7</v>
      </c>
      <c r="G44" s="89">
        <f>1-(+F44/E44)</f>
        <v>0.93844557420742802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x14ac:dyDescent="0.25">
      <c r="A46" s="27" t="s">
        <v>38</v>
      </c>
      <c r="B46" s="28"/>
      <c r="C46" s="14"/>
      <c r="D46" s="87">
        <v>46</v>
      </c>
      <c r="E46" s="88">
        <v>2869041.75</v>
      </c>
      <c r="F46" s="88">
        <v>240391.42</v>
      </c>
      <c r="G46" s="89">
        <f>1-(+F46/E46)</f>
        <v>0.91621194776966908</v>
      </c>
      <c r="H46" s="15"/>
    </row>
    <row r="47" spans="1:8" ht="15.75" x14ac:dyDescent="0.25">
      <c r="A47" s="27" t="s">
        <v>39</v>
      </c>
      <c r="B47" s="28"/>
      <c r="C47" s="14"/>
      <c r="D47" s="87"/>
      <c r="E47" s="88"/>
      <c r="F47" s="88"/>
      <c r="G47" s="89"/>
      <c r="H47" s="15"/>
    </row>
    <row r="48" spans="1:8" ht="15.75" x14ac:dyDescent="0.25">
      <c r="A48" s="27" t="s">
        <v>40</v>
      </c>
      <c r="B48" s="28"/>
      <c r="C48" s="14"/>
      <c r="D48" s="87">
        <v>32</v>
      </c>
      <c r="E48" s="88">
        <v>2880650.89</v>
      </c>
      <c r="F48" s="88">
        <v>296505.17</v>
      </c>
      <c r="G48" s="89">
        <f>1-(+F48/E48)</f>
        <v>0.89707007849187859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4</v>
      </c>
      <c r="E50" s="88">
        <v>138855</v>
      </c>
      <c r="F50" s="88">
        <v>4175</v>
      </c>
      <c r="G50" s="89">
        <f>1-(+F50/E50)</f>
        <v>0.96993266356991104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7" t="s">
        <v>65</v>
      </c>
      <c r="B53" s="30"/>
      <c r="C53" s="14"/>
      <c r="D53" s="128">
        <v>321</v>
      </c>
      <c r="E53" s="129">
        <v>22711827.960000001</v>
      </c>
      <c r="F53" s="129">
        <v>2820564.67</v>
      </c>
      <c r="G53" s="89">
        <f>1-(+F53/E53)</f>
        <v>0.87581075926748087</v>
      </c>
      <c r="H53" s="15"/>
    </row>
    <row r="54" spans="1:8" ht="15.75" x14ac:dyDescent="0.25">
      <c r="A54" s="27" t="s">
        <v>66</v>
      </c>
      <c r="B54" s="30"/>
      <c r="C54" s="14"/>
      <c r="D54" s="87"/>
      <c r="E54" s="88"/>
      <c r="F54" s="88"/>
      <c r="G54" s="89"/>
      <c r="H54" s="15"/>
    </row>
    <row r="55" spans="1:8" x14ac:dyDescent="0.2">
      <c r="A55" s="16" t="s">
        <v>45</v>
      </c>
      <c r="B55" s="30"/>
      <c r="C55" s="14"/>
      <c r="D55" s="91"/>
      <c r="E55" s="111"/>
      <c r="F55" s="88"/>
      <c r="G55" s="93"/>
      <c r="H55" s="15"/>
    </row>
    <row r="56" spans="1:8" x14ac:dyDescent="0.2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x14ac:dyDescent="0.2">
      <c r="A57" s="16" t="s">
        <v>47</v>
      </c>
      <c r="B57" s="28"/>
      <c r="C57" s="14"/>
      <c r="D57" s="91"/>
      <c r="E57" s="110"/>
      <c r="F57" s="88"/>
      <c r="G57" s="93"/>
      <c r="H57" s="15"/>
    </row>
    <row r="58" spans="1:8" x14ac:dyDescent="0.2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x14ac:dyDescent="0.25">
      <c r="A59" s="32"/>
      <c r="B59" s="18"/>
      <c r="C59" s="14"/>
      <c r="D59" s="91"/>
      <c r="E59" s="112"/>
      <c r="F59" s="94"/>
      <c r="G59" s="93"/>
      <c r="H59" s="15"/>
    </row>
    <row r="60" spans="1:8" ht="15.75" x14ac:dyDescent="0.25">
      <c r="A60" s="20" t="s">
        <v>48</v>
      </c>
      <c r="B60" s="20"/>
      <c r="C60" s="21"/>
      <c r="D60" s="95">
        <f>SUM(D44:D56)</f>
        <v>441</v>
      </c>
      <c r="E60" s="96">
        <f>SUM(E44:E59)</f>
        <v>32019263.800000001</v>
      </c>
      <c r="F60" s="96">
        <f>SUM(F44:F59)</f>
        <v>3572083.96</v>
      </c>
      <c r="G60" s="97">
        <f>1-(F60/E60)</f>
        <v>0.88843953495270556</v>
      </c>
      <c r="H60" s="15"/>
    </row>
    <row r="61" spans="1:8" x14ac:dyDescent="0.2">
      <c r="A61" s="33"/>
      <c r="B61" s="33"/>
      <c r="C61" s="50"/>
      <c r="D61" s="113"/>
      <c r="E61" s="107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114"/>
      <c r="E62" s="108"/>
      <c r="F62" s="109">
        <f>F60+F39</f>
        <v>3763977.96</v>
      </c>
      <c r="G62" s="108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/>
  </cols>
  <sheetData>
    <row r="1" spans="1:8" ht="23.25" x14ac:dyDescent="0.3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DECEMBER 2018</v>
      </c>
      <c r="B3" s="21"/>
      <c r="C3" s="21"/>
      <c r="D3" s="21"/>
      <c r="E3" s="21"/>
      <c r="F3" s="21"/>
      <c r="G3" s="21"/>
      <c r="H3" s="21"/>
    </row>
    <row r="4" spans="1:8" x14ac:dyDescent="0.2">
      <c r="A4" s="73"/>
      <c r="B4" s="73"/>
      <c r="C4" s="73"/>
      <c r="D4" s="73"/>
      <c r="E4" s="73"/>
      <c r="F4" s="5"/>
      <c r="G4" s="5"/>
      <c r="H4" s="21"/>
    </row>
    <row r="5" spans="1:8" ht="23.25" x14ac:dyDescent="0.35">
      <c r="A5" s="21"/>
      <c r="B5" s="73"/>
      <c r="C5" s="73"/>
      <c r="D5" s="74" t="s">
        <v>105</v>
      </c>
      <c r="E5" s="75"/>
      <c r="F5" s="8"/>
      <c r="G5" s="5"/>
      <c r="H5" s="76"/>
    </row>
    <row r="6" spans="1:8" ht="18" x14ac:dyDescent="0.25">
      <c r="A6" s="23" t="s">
        <v>3</v>
      </c>
      <c r="B6" s="73"/>
      <c r="C6" s="73"/>
      <c r="D6" s="73"/>
      <c r="E6" s="73"/>
      <c r="F6" s="5"/>
      <c r="G6" s="5"/>
      <c r="H6" s="76"/>
    </row>
    <row r="7" spans="1:8" ht="15.75" x14ac:dyDescent="0.2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130" t="s">
        <v>10</v>
      </c>
      <c r="B9" s="131"/>
      <c r="C9" s="14"/>
      <c r="D9" s="87"/>
      <c r="E9" s="88"/>
      <c r="F9" s="88"/>
      <c r="G9" s="89"/>
      <c r="H9" s="79"/>
    </row>
    <row r="10" spans="1:8" ht="15.75" x14ac:dyDescent="0.25">
      <c r="A10" s="130" t="s">
        <v>11</v>
      </c>
      <c r="B10" s="131"/>
      <c r="C10" s="14"/>
      <c r="D10" s="87">
        <v>1</v>
      </c>
      <c r="E10" s="88">
        <v>185168</v>
      </c>
      <c r="F10" s="88">
        <v>54660</v>
      </c>
      <c r="G10" s="89">
        <f>F10/E10</f>
        <v>0.29519139376134107</v>
      </c>
      <c r="H10" s="79"/>
    </row>
    <row r="11" spans="1:8" ht="15.75" x14ac:dyDescent="0.25">
      <c r="A11" s="130" t="s">
        <v>56</v>
      </c>
      <c r="B11" s="131"/>
      <c r="C11" s="14"/>
      <c r="D11" s="87"/>
      <c r="E11" s="88"/>
      <c r="F11" s="88"/>
      <c r="G11" s="89"/>
      <c r="H11" s="79"/>
    </row>
    <row r="12" spans="1:8" ht="15.75" x14ac:dyDescent="0.25">
      <c r="A12" s="130" t="s">
        <v>69</v>
      </c>
      <c r="B12" s="131"/>
      <c r="C12" s="14"/>
      <c r="D12" s="87"/>
      <c r="E12" s="88"/>
      <c r="F12" s="88"/>
      <c r="G12" s="89"/>
      <c r="H12" s="79"/>
    </row>
    <row r="13" spans="1:8" ht="15.75" x14ac:dyDescent="0.25">
      <c r="A13" s="130" t="s">
        <v>13</v>
      </c>
      <c r="B13" s="131"/>
      <c r="C13" s="14"/>
      <c r="D13" s="87"/>
      <c r="E13" s="88"/>
      <c r="F13" s="88"/>
      <c r="G13" s="89"/>
      <c r="H13" s="79"/>
    </row>
    <row r="14" spans="1:8" ht="15.75" x14ac:dyDescent="0.25">
      <c r="A14" s="130" t="s">
        <v>71</v>
      </c>
      <c r="B14" s="131"/>
      <c r="C14" s="14"/>
      <c r="D14" s="87"/>
      <c r="E14" s="88"/>
      <c r="F14" s="88"/>
      <c r="G14" s="89"/>
      <c r="H14" s="79"/>
    </row>
    <row r="15" spans="1:8" ht="15.75" x14ac:dyDescent="0.25">
      <c r="A15" s="130" t="s">
        <v>25</v>
      </c>
      <c r="B15" s="131"/>
      <c r="C15" s="14"/>
      <c r="D15" s="87">
        <v>2</v>
      </c>
      <c r="E15" s="88">
        <v>532303</v>
      </c>
      <c r="F15" s="88">
        <v>137588</v>
      </c>
      <c r="G15" s="89">
        <f>F15/E15</f>
        <v>0.25847684495484713</v>
      </c>
      <c r="H15" s="79"/>
    </row>
    <row r="16" spans="1:8" ht="15.75" x14ac:dyDescent="0.25">
      <c r="A16" s="130" t="s">
        <v>72</v>
      </c>
      <c r="B16" s="131"/>
      <c r="C16" s="14"/>
      <c r="D16" s="87"/>
      <c r="E16" s="88"/>
      <c r="F16" s="88"/>
      <c r="G16" s="89"/>
      <c r="H16" s="79"/>
    </row>
    <row r="17" spans="1:8" ht="15.75" x14ac:dyDescent="0.25">
      <c r="A17" s="130" t="s">
        <v>112</v>
      </c>
      <c r="B17" s="131"/>
      <c r="C17" s="14"/>
      <c r="D17" s="87"/>
      <c r="E17" s="88"/>
      <c r="F17" s="88"/>
      <c r="G17" s="89"/>
      <c r="H17" s="79"/>
    </row>
    <row r="18" spans="1:8" ht="15.75" x14ac:dyDescent="0.25">
      <c r="A18" s="130" t="s">
        <v>14</v>
      </c>
      <c r="B18" s="131"/>
      <c r="C18" s="14"/>
      <c r="D18" s="87"/>
      <c r="E18" s="88"/>
      <c r="F18" s="88"/>
      <c r="G18" s="89"/>
      <c r="H18" s="79"/>
    </row>
    <row r="19" spans="1:8" ht="15.75" x14ac:dyDescent="0.25">
      <c r="A19" s="130" t="s">
        <v>16</v>
      </c>
      <c r="B19" s="131"/>
      <c r="C19" s="14"/>
      <c r="D19" s="87">
        <v>1</v>
      </c>
      <c r="E19" s="88">
        <v>664371</v>
      </c>
      <c r="F19" s="88">
        <v>156635</v>
      </c>
      <c r="G19" s="89">
        <f>F19/E19</f>
        <v>0.23576435455490982</v>
      </c>
      <c r="H19" s="79"/>
    </row>
    <row r="20" spans="1:8" ht="15.75" x14ac:dyDescent="0.25">
      <c r="A20" s="130" t="s">
        <v>104</v>
      </c>
      <c r="B20" s="131"/>
      <c r="C20" s="14"/>
      <c r="D20" s="87"/>
      <c r="E20" s="88"/>
      <c r="F20" s="88"/>
      <c r="G20" s="89"/>
      <c r="H20" s="79"/>
    </row>
    <row r="21" spans="1:8" ht="15.75" x14ac:dyDescent="0.25">
      <c r="A21" s="130" t="s">
        <v>106</v>
      </c>
      <c r="B21" s="131"/>
      <c r="C21" s="14"/>
      <c r="D21" s="87"/>
      <c r="E21" s="88"/>
      <c r="F21" s="88"/>
      <c r="G21" s="89"/>
      <c r="H21" s="79"/>
    </row>
    <row r="22" spans="1:8" ht="15.75" x14ac:dyDescent="0.25">
      <c r="A22" s="130" t="s">
        <v>17</v>
      </c>
      <c r="B22" s="131"/>
      <c r="C22" s="14"/>
      <c r="D22" s="87"/>
      <c r="E22" s="88"/>
      <c r="F22" s="88"/>
      <c r="G22" s="89"/>
      <c r="H22" s="79"/>
    </row>
    <row r="23" spans="1:8" ht="15.75" x14ac:dyDescent="0.25">
      <c r="A23" s="130" t="s">
        <v>119</v>
      </c>
      <c r="B23" s="131"/>
      <c r="C23" s="14"/>
      <c r="D23" s="87"/>
      <c r="E23" s="88"/>
      <c r="F23" s="88"/>
      <c r="G23" s="89"/>
      <c r="H23" s="79"/>
    </row>
    <row r="24" spans="1:8" ht="15.75" x14ac:dyDescent="0.25">
      <c r="A24" s="130" t="s">
        <v>18</v>
      </c>
      <c r="B24" s="131"/>
      <c r="C24" s="14"/>
      <c r="D24" s="87">
        <v>2</v>
      </c>
      <c r="E24" s="88">
        <v>318071</v>
      </c>
      <c r="F24" s="88">
        <v>104099.5</v>
      </c>
      <c r="G24" s="89">
        <f>F24/E24</f>
        <v>0.32728384543073719</v>
      </c>
      <c r="H24" s="79"/>
    </row>
    <row r="25" spans="1:8" ht="15.75" x14ac:dyDescent="0.25">
      <c r="A25" s="132" t="s">
        <v>20</v>
      </c>
      <c r="B25" s="131"/>
      <c r="C25" s="14"/>
      <c r="D25" s="87">
        <v>2</v>
      </c>
      <c r="E25" s="88">
        <v>54166</v>
      </c>
      <c r="F25" s="88">
        <v>21887</v>
      </c>
      <c r="G25" s="89">
        <f>F25/E25</f>
        <v>0.40407266550972937</v>
      </c>
      <c r="H25" s="79"/>
    </row>
    <row r="26" spans="1:8" ht="15.75" x14ac:dyDescent="0.25">
      <c r="A26" s="132" t="s">
        <v>21</v>
      </c>
      <c r="B26" s="131"/>
      <c r="C26" s="14"/>
      <c r="D26" s="87">
        <v>4</v>
      </c>
      <c r="E26" s="88">
        <v>26828</v>
      </c>
      <c r="F26" s="88">
        <v>26828</v>
      </c>
      <c r="G26" s="89">
        <f>F26/E26</f>
        <v>1</v>
      </c>
      <c r="H26" s="79"/>
    </row>
    <row r="27" spans="1:8" ht="15.75" x14ac:dyDescent="0.25">
      <c r="A27" s="133" t="s">
        <v>22</v>
      </c>
      <c r="B27" s="131"/>
      <c r="C27" s="14"/>
      <c r="D27" s="87"/>
      <c r="E27" s="88"/>
      <c r="F27" s="88"/>
      <c r="G27" s="89"/>
      <c r="H27" s="79"/>
    </row>
    <row r="28" spans="1:8" ht="15.75" x14ac:dyDescent="0.25">
      <c r="A28" s="133" t="s">
        <v>23</v>
      </c>
      <c r="B28" s="131"/>
      <c r="C28" s="14"/>
      <c r="D28" s="87"/>
      <c r="E28" s="88">
        <v>5212</v>
      </c>
      <c r="F28" s="88">
        <v>-117883.93</v>
      </c>
      <c r="G28" s="89">
        <f>F28/E28</f>
        <v>-22.617791634689176</v>
      </c>
      <c r="H28" s="79"/>
    </row>
    <row r="29" spans="1:8" ht="15.75" x14ac:dyDescent="0.25">
      <c r="A29" s="133" t="s">
        <v>107</v>
      </c>
      <c r="B29" s="131"/>
      <c r="C29" s="14"/>
      <c r="D29" s="87">
        <v>1</v>
      </c>
      <c r="E29" s="88">
        <v>106740</v>
      </c>
      <c r="F29" s="88">
        <v>28498</v>
      </c>
      <c r="G29" s="89">
        <f>F29/E29</f>
        <v>0.26698519767659734</v>
      </c>
      <c r="H29" s="79"/>
    </row>
    <row r="30" spans="1:8" ht="15.75" x14ac:dyDescent="0.25">
      <c r="A30" s="133" t="s">
        <v>137</v>
      </c>
      <c r="B30" s="131"/>
      <c r="C30" s="14"/>
      <c r="D30" s="87">
        <v>10</v>
      </c>
      <c r="E30" s="88">
        <v>915507</v>
      </c>
      <c r="F30" s="88">
        <v>254284</v>
      </c>
      <c r="G30" s="89">
        <f>F30/E30</f>
        <v>0.27775210894072899</v>
      </c>
      <c r="H30" s="79"/>
    </row>
    <row r="31" spans="1:8" ht="15.75" x14ac:dyDescent="0.25">
      <c r="A31" s="133" t="s">
        <v>147</v>
      </c>
      <c r="B31" s="131"/>
      <c r="C31" s="14"/>
      <c r="D31" s="87">
        <v>1</v>
      </c>
      <c r="E31" s="88">
        <v>37884</v>
      </c>
      <c r="F31" s="88">
        <v>9872</v>
      </c>
      <c r="G31" s="89">
        <f>F31/E31</f>
        <v>0.2605849435117728</v>
      </c>
      <c r="H31" s="79"/>
    </row>
    <row r="32" spans="1:8" ht="15.75" x14ac:dyDescent="0.25">
      <c r="A32" s="85" t="s">
        <v>110</v>
      </c>
      <c r="B32" s="131"/>
      <c r="C32" s="14"/>
      <c r="D32" s="87"/>
      <c r="E32" s="88"/>
      <c r="F32" s="88"/>
      <c r="G32" s="89"/>
      <c r="H32" s="79"/>
    </row>
    <row r="33" spans="1:8" ht="15.75" x14ac:dyDescent="0.25">
      <c r="A33" s="133" t="s">
        <v>73</v>
      </c>
      <c r="B33" s="131"/>
      <c r="C33" s="14"/>
      <c r="D33" s="87"/>
      <c r="E33" s="88"/>
      <c r="F33" s="88"/>
      <c r="G33" s="89"/>
      <c r="H33" s="79"/>
    </row>
    <row r="34" spans="1:8" ht="15.75" x14ac:dyDescent="0.25">
      <c r="A34" s="133" t="s">
        <v>108</v>
      </c>
      <c r="B34" s="131"/>
      <c r="C34" s="14"/>
      <c r="D34" s="87"/>
      <c r="E34" s="88"/>
      <c r="F34" s="88"/>
      <c r="G34" s="89"/>
      <c r="H34" s="79"/>
    </row>
    <row r="35" spans="1:8" x14ac:dyDescent="0.2">
      <c r="A35" s="16" t="s">
        <v>28</v>
      </c>
      <c r="B35" s="13"/>
      <c r="C35" s="14"/>
      <c r="D35" s="91"/>
      <c r="E35" s="110">
        <v>27700</v>
      </c>
      <c r="F35" s="88">
        <v>4080</v>
      </c>
      <c r="G35" s="93"/>
      <c r="H35" s="79"/>
    </row>
    <row r="36" spans="1:8" x14ac:dyDescent="0.2">
      <c r="A36" s="16" t="s">
        <v>47</v>
      </c>
      <c r="B36" s="13"/>
      <c r="C36" s="14"/>
      <c r="D36" s="91"/>
      <c r="E36" s="110"/>
      <c r="F36" s="88"/>
      <c r="G36" s="93"/>
      <c r="H36" s="79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79"/>
    </row>
    <row r="38" spans="1:8" x14ac:dyDescent="0.2">
      <c r="A38" s="17"/>
      <c r="B38" s="18"/>
      <c r="C38" s="14"/>
      <c r="D38" s="91"/>
      <c r="E38" s="94"/>
      <c r="F38" s="94"/>
      <c r="G38" s="93"/>
      <c r="H38" s="79"/>
    </row>
    <row r="39" spans="1:8" ht="15.75" x14ac:dyDescent="0.25">
      <c r="A39" s="19" t="s">
        <v>31</v>
      </c>
      <c r="B39" s="20"/>
      <c r="C39" s="21"/>
      <c r="D39" s="95">
        <f>SUM(D9:D38)</f>
        <v>24</v>
      </c>
      <c r="E39" s="96">
        <f>SUM(E9:E38)</f>
        <v>2873950</v>
      </c>
      <c r="F39" s="96">
        <f>SUM(F9:F38)</f>
        <v>680547.57000000007</v>
      </c>
      <c r="G39" s="97">
        <f>F39/E39</f>
        <v>0.23679868125750275</v>
      </c>
      <c r="H39" s="80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81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81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81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81"/>
    </row>
    <row r="44" spans="1:8" ht="15.75" x14ac:dyDescent="0.25">
      <c r="A44" s="27" t="s">
        <v>36</v>
      </c>
      <c r="B44" s="28"/>
      <c r="C44" s="14"/>
      <c r="D44" s="87">
        <v>37</v>
      </c>
      <c r="E44" s="88">
        <v>553274.19999999995</v>
      </c>
      <c r="F44" s="88">
        <v>62090.13</v>
      </c>
      <c r="G44" s="89">
        <f>1-(+F44/E44)</f>
        <v>0.88777692869105407</v>
      </c>
      <c r="H44" s="79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79"/>
    </row>
    <row r="46" spans="1:8" ht="15.75" x14ac:dyDescent="0.25">
      <c r="A46" s="27" t="s">
        <v>38</v>
      </c>
      <c r="B46" s="28"/>
      <c r="C46" s="14"/>
      <c r="D46" s="87">
        <v>129</v>
      </c>
      <c r="E46" s="88">
        <v>4827166.25</v>
      </c>
      <c r="F46" s="88">
        <v>433700.38</v>
      </c>
      <c r="G46" s="89">
        <f t="shared" ref="G46:G52" si="0">1-(+F46/E46)</f>
        <v>0.91015424836465908</v>
      </c>
      <c r="H46" s="79"/>
    </row>
    <row r="47" spans="1:8" ht="15.75" x14ac:dyDescent="0.25">
      <c r="A47" s="27" t="s">
        <v>39</v>
      </c>
      <c r="B47" s="28"/>
      <c r="C47" s="14"/>
      <c r="D47" s="87">
        <v>37</v>
      </c>
      <c r="E47" s="88">
        <v>1848206.75</v>
      </c>
      <c r="F47" s="88">
        <v>124111.78</v>
      </c>
      <c r="G47" s="89">
        <f t="shared" si="0"/>
        <v>0.93284745875968689</v>
      </c>
      <c r="H47" s="79"/>
    </row>
    <row r="48" spans="1:8" ht="15.75" x14ac:dyDescent="0.25">
      <c r="A48" s="27" t="s">
        <v>40</v>
      </c>
      <c r="B48" s="28"/>
      <c r="C48" s="14"/>
      <c r="D48" s="87">
        <v>102</v>
      </c>
      <c r="E48" s="88">
        <v>5615146</v>
      </c>
      <c r="F48" s="88">
        <v>466640.63</v>
      </c>
      <c r="G48" s="89">
        <f t="shared" si="0"/>
        <v>0.9168960824883271</v>
      </c>
      <c r="H48" s="79"/>
    </row>
    <row r="49" spans="1:8" ht="15.75" x14ac:dyDescent="0.25">
      <c r="A49" s="27" t="s">
        <v>41</v>
      </c>
      <c r="B49" s="28"/>
      <c r="C49" s="14"/>
      <c r="D49" s="87">
        <v>2</v>
      </c>
      <c r="E49" s="88">
        <v>173754</v>
      </c>
      <c r="F49" s="88">
        <v>9238</v>
      </c>
      <c r="G49" s="89">
        <f t="shared" si="0"/>
        <v>0.94683287866754151</v>
      </c>
      <c r="H49" s="79"/>
    </row>
    <row r="50" spans="1:8" ht="15.75" x14ac:dyDescent="0.25">
      <c r="A50" s="27" t="s">
        <v>42</v>
      </c>
      <c r="B50" s="28"/>
      <c r="C50" s="14"/>
      <c r="D50" s="87">
        <v>8</v>
      </c>
      <c r="E50" s="88">
        <v>2132465</v>
      </c>
      <c r="F50" s="88">
        <v>121428</v>
      </c>
      <c r="G50" s="89">
        <f t="shared" si="0"/>
        <v>0.94305744760171917</v>
      </c>
      <c r="H50" s="79"/>
    </row>
    <row r="51" spans="1:8" ht="15.75" x14ac:dyDescent="0.25">
      <c r="A51" s="27" t="s">
        <v>43</v>
      </c>
      <c r="B51" s="28"/>
      <c r="C51" s="14"/>
      <c r="D51" s="87">
        <v>4</v>
      </c>
      <c r="E51" s="88">
        <v>876790</v>
      </c>
      <c r="F51" s="88">
        <v>35070</v>
      </c>
      <c r="G51" s="89">
        <f t="shared" si="0"/>
        <v>0.96000182483833074</v>
      </c>
      <c r="H51" s="79"/>
    </row>
    <row r="52" spans="1:8" ht="15.75" x14ac:dyDescent="0.25">
      <c r="A52" s="27" t="s">
        <v>44</v>
      </c>
      <c r="B52" s="28"/>
      <c r="C52" s="14"/>
      <c r="D52" s="87">
        <v>2</v>
      </c>
      <c r="E52" s="88">
        <v>784300</v>
      </c>
      <c r="F52" s="88">
        <v>51975</v>
      </c>
      <c r="G52" s="89">
        <f t="shared" si="0"/>
        <v>0.9337307152875175</v>
      </c>
      <c r="H52" s="79"/>
    </row>
    <row r="53" spans="1:8" ht="15.75" x14ac:dyDescent="0.25">
      <c r="A53" s="29" t="s">
        <v>64</v>
      </c>
      <c r="B53" s="28"/>
      <c r="C53" s="14"/>
      <c r="D53" s="87"/>
      <c r="E53" s="88"/>
      <c r="F53" s="88"/>
      <c r="G53" s="89"/>
      <c r="H53" s="79"/>
    </row>
    <row r="54" spans="1:8" ht="15.75" x14ac:dyDescent="0.25">
      <c r="A54" s="27" t="s">
        <v>65</v>
      </c>
      <c r="B54" s="30"/>
      <c r="C54" s="14"/>
      <c r="D54" s="87">
        <v>532</v>
      </c>
      <c r="E54" s="88">
        <v>30738311.059999999</v>
      </c>
      <c r="F54" s="88">
        <v>3489561.32</v>
      </c>
      <c r="G54" s="89">
        <f>1-(+F54/E54)</f>
        <v>0.88647517707825552</v>
      </c>
      <c r="H54" s="79"/>
    </row>
    <row r="55" spans="1:8" ht="15.75" x14ac:dyDescent="0.25">
      <c r="A55" s="27" t="s">
        <v>66</v>
      </c>
      <c r="B55" s="30"/>
      <c r="C55" s="14"/>
      <c r="D55" s="87">
        <v>10</v>
      </c>
      <c r="E55" s="88">
        <v>1129653.8500000001</v>
      </c>
      <c r="F55" s="88">
        <v>34974.879999999997</v>
      </c>
      <c r="G55" s="89">
        <f>1-(+F55/E55)</f>
        <v>0.96903929464764804</v>
      </c>
      <c r="H55" s="79"/>
    </row>
    <row r="56" spans="1:8" x14ac:dyDescent="0.2">
      <c r="A56" s="16" t="s">
        <v>45</v>
      </c>
      <c r="B56" s="30"/>
      <c r="C56" s="14"/>
      <c r="D56" s="91"/>
      <c r="E56" s="111"/>
      <c r="F56" s="88"/>
      <c r="G56" s="93"/>
      <c r="H56" s="79"/>
    </row>
    <row r="57" spans="1:8" x14ac:dyDescent="0.2">
      <c r="A57" s="16" t="s">
        <v>46</v>
      </c>
      <c r="B57" s="28"/>
      <c r="C57" s="14"/>
      <c r="D57" s="91"/>
      <c r="E57" s="111"/>
      <c r="F57" s="88"/>
      <c r="G57" s="93"/>
      <c r="H57" s="79"/>
    </row>
    <row r="58" spans="1:8" x14ac:dyDescent="0.2">
      <c r="A58" s="16" t="s">
        <v>47</v>
      </c>
      <c r="B58" s="28"/>
      <c r="C58" s="14"/>
      <c r="D58" s="91"/>
      <c r="E58" s="110"/>
      <c r="F58" s="88"/>
      <c r="G58" s="93"/>
      <c r="H58" s="79"/>
    </row>
    <row r="59" spans="1:8" x14ac:dyDescent="0.2">
      <c r="A59" s="16" t="s">
        <v>30</v>
      </c>
      <c r="B59" s="28"/>
      <c r="C59" s="14"/>
      <c r="D59" s="91"/>
      <c r="E59" s="110"/>
      <c r="F59" s="88"/>
      <c r="G59" s="93"/>
      <c r="H59" s="79"/>
    </row>
    <row r="60" spans="1:8" ht="15.75" x14ac:dyDescent="0.25">
      <c r="A60" s="32"/>
      <c r="B60" s="18"/>
      <c r="C60" s="14"/>
      <c r="D60" s="91"/>
      <c r="E60" s="94"/>
      <c r="F60" s="94"/>
      <c r="G60" s="93"/>
      <c r="H60" s="79"/>
    </row>
    <row r="61" spans="1:8" ht="15.75" x14ac:dyDescent="0.25">
      <c r="A61" s="20" t="s">
        <v>48</v>
      </c>
      <c r="B61" s="33"/>
      <c r="C61" s="33"/>
      <c r="D61" s="95">
        <f>SUM(D44:D57)</f>
        <v>863</v>
      </c>
      <c r="E61" s="96">
        <f>SUM(E44:E60)</f>
        <v>48679067.109999999</v>
      </c>
      <c r="F61" s="96">
        <f>SUM(F44:F60)</f>
        <v>4828790.12</v>
      </c>
      <c r="G61" s="97">
        <f>1-(F61/E61)</f>
        <v>0.90080356081827961</v>
      </c>
      <c r="H61" s="76"/>
    </row>
    <row r="62" spans="1:8" ht="18" x14ac:dyDescent="0.25">
      <c r="A62" s="35"/>
      <c r="B62" s="36"/>
      <c r="C62" s="36"/>
      <c r="D62" s="113"/>
      <c r="E62" s="107"/>
      <c r="F62" s="34"/>
      <c r="G62" s="34"/>
      <c r="H62" s="78"/>
    </row>
    <row r="63" spans="1:8" ht="18" x14ac:dyDescent="0.25">
      <c r="A63" s="35" t="s">
        <v>49</v>
      </c>
      <c r="B63" s="36"/>
      <c r="C63" s="36"/>
      <c r="D63" s="114"/>
      <c r="E63" s="108"/>
      <c r="F63" s="109">
        <f>F61+F39</f>
        <v>5509337.6900000004</v>
      </c>
      <c r="G63" s="108"/>
      <c r="H63" s="78"/>
    </row>
    <row r="64" spans="1:8" ht="18" x14ac:dyDescent="0.25">
      <c r="A64" s="35"/>
      <c r="B64" s="36"/>
      <c r="C64" s="36"/>
      <c r="D64" s="51"/>
      <c r="E64" s="36"/>
      <c r="F64" s="37"/>
      <c r="G64" s="36"/>
      <c r="H64" s="78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78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.75" x14ac:dyDescent="0.25">
      <c r="A70" s="71"/>
      <c r="B70" s="21"/>
      <c r="C70" s="21"/>
      <c r="H70" s="21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1"/>
  <sheetViews>
    <sheetView showOutlineSymbols="0" zoomScale="87" workbookViewId="0">
      <selection activeCell="B6" sqref="B6"/>
    </sheetView>
  </sheetViews>
  <sheetFormatPr defaultColWidth="9.6640625" defaultRowHeight="15" x14ac:dyDescent="0.2"/>
  <cols>
    <col min="1" max="1" width="39.6640625" style="58" customWidth="1"/>
    <col min="2" max="2" width="27.6640625" style="58" customWidth="1"/>
    <col min="3" max="16384" width="9.6640625" style="58"/>
  </cols>
  <sheetData>
    <row r="1" spans="1:4" ht="23.25" x14ac:dyDescent="0.35">
      <c r="A1" s="57" t="s">
        <v>0</v>
      </c>
      <c r="B1" s="36"/>
      <c r="C1" s="37"/>
      <c r="D1" s="36"/>
    </row>
    <row r="2" spans="1:4" ht="23.25" x14ac:dyDescent="0.35">
      <c r="A2" s="57" t="s">
        <v>1</v>
      </c>
      <c r="B2" s="36"/>
      <c r="C2" s="21"/>
      <c r="D2" s="21"/>
    </row>
    <row r="3" spans="1:4" ht="23.25" x14ac:dyDescent="0.35">
      <c r="A3" s="57" t="s">
        <v>93</v>
      </c>
      <c r="B3" s="36"/>
      <c r="C3" s="21"/>
      <c r="D3" s="21"/>
    </row>
    <row r="4" spans="1:4" ht="23.25" x14ac:dyDescent="0.35">
      <c r="A4" s="57" t="str">
        <f>ARG!$A$3</f>
        <v>MONTH ENDED:   DECEMBER 2018</v>
      </c>
      <c r="B4" s="36"/>
      <c r="C4" s="21"/>
      <c r="D4" s="21"/>
    </row>
    <row r="5" spans="1:4" ht="24" thickBot="1" x14ac:dyDescent="0.4">
      <c r="A5" s="57"/>
      <c r="B5" s="36"/>
      <c r="C5" s="21"/>
      <c r="D5" s="21"/>
    </row>
    <row r="6" spans="1:4" ht="21" thickTop="1" x14ac:dyDescent="0.3">
      <c r="A6" s="59" t="s">
        <v>94</v>
      </c>
      <c r="B6" s="60">
        <f>ARG!$D$39+LADYLUCK!$D$39+HOLLYWOOD!$D$40+HARNKC!$D$40+ISLE!$D$39+AMERKC!$D$39+AMERSC!$D$39+STJO!$D$39+LAGRANGE!$D$39+ISLEBV!$D$39+LUMIERE!$D$39+RIVERCITY!$D$39+CAPE!$D$39</f>
        <v>534</v>
      </c>
      <c r="C6" s="61"/>
      <c r="D6" s="21"/>
    </row>
    <row r="7" spans="1:4" ht="20.25" x14ac:dyDescent="0.3">
      <c r="A7" s="62" t="s">
        <v>95</v>
      </c>
      <c r="B7" s="63">
        <f>ARG!$E$39+LADYLUCK!$E$39+HOLLYWOOD!$E$40+HARNKC!$E$40+ISLE!$E$39+AMERKC!$E$39+AMERSC!$E$39+STJO!$E$39+LAGRANGE!$E$39+ISLEBV!$E$39+LUMIERE!$E$39+RIVERCITY!$E$39+CAPE!$E$39</f>
        <v>112564194</v>
      </c>
      <c r="C7" s="61"/>
      <c r="D7" s="21"/>
    </row>
    <row r="8" spans="1:4" ht="20.25" x14ac:dyDescent="0.3">
      <c r="A8" s="62" t="s">
        <v>96</v>
      </c>
      <c r="B8" s="63">
        <f>ARG!$F$39+LADYLUCK!$F$39+HOLLYWOOD!$F$40+HARNKC!$F$40+ISLE!$F$39+AMERKC!$F$39+AMERSC!$F$39+STJO!$F$39+LAGRANGE!$F$39+ISLEBV!$F$39+LUMIERE!$F$39+RIVERCITY!$F$39+CAPE!$F$39</f>
        <v>23203215.959999997</v>
      </c>
      <c r="C8" s="61"/>
      <c r="D8" s="21"/>
    </row>
    <row r="9" spans="1:4" ht="20.25" x14ac:dyDescent="0.3">
      <c r="A9" s="62" t="s">
        <v>97</v>
      </c>
      <c r="B9" s="64">
        <f>B8/B7</f>
        <v>0.20613318618885146</v>
      </c>
      <c r="C9" s="61"/>
      <c r="D9" s="21"/>
    </row>
    <row r="10" spans="1:4" ht="20.25" x14ac:dyDescent="0.3">
      <c r="A10" s="65"/>
      <c r="B10" s="66"/>
      <c r="C10" s="61"/>
      <c r="D10" s="21"/>
    </row>
    <row r="11" spans="1:4" ht="20.25" x14ac:dyDescent="0.3">
      <c r="A11" s="62" t="s">
        <v>98</v>
      </c>
      <c r="B11" s="67">
        <f>ARG!$D$60+LADYLUCK!$D$60+HOLLYWOOD!$D$62+HARNKC!$D$62+ISLE!$D$61+AMERKC!$D$61+AMERSC!$D$61+STJO!$D$60+LAGRANGE!$D$60+ISLEBV!$D$61+LUMIERE!$D$62+RIVERCITY!$D$62+CAPE!$D$61</f>
        <v>16625</v>
      </c>
      <c r="C11" s="61"/>
      <c r="D11" s="21"/>
    </row>
    <row r="12" spans="1:4" ht="20.25" x14ac:dyDescent="0.3">
      <c r="A12" s="62" t="s">
        <v>99</v>
      </c>
      <c r="B12" s="63">
        <f>ARG!$E$60+LADYLUCK!$E$60+HOLLYWOOD!$E$62+HARNKC!$E$62+ISLE!$E$61+AMERKC!$E$61+AMERSC!$E$61+STJO!$E$60+LAGRANGE!$E$60+ISLEBV!$E$61+LUMIERE!$E$62+RIVERCITY!$E$62+CAPE!$E$61</f>
        <v>1329852266.6999998</v>
      </c>
      <c r="C12" s="61"/>
      <c r="D12" s="21"/>
    </row>
    <row r="13" spans="1:4" ht="20.25" x14ac:dyDescent="0.3">
      <c r="A13" s="62" t="s">
        <v>100</v>
      </c>
      <c r="B13" s="63">
        <f>ARG!$F$60+LADYLUCK!$F$60+HOLLYWOOD!$F$62+HARNKC!$F$62+ISLE!$F$61+AMERKC!$F$61+AMERSC!$F$61+STJO!$F$60+LAGRANGE!$F$60+ISLEBV!$F$61+LUMIERE!$F$62+RIVERCITY!$F$62+CAPE!$F$61</f>
        <v>128920221.77</v>
      </c>
      <c r="C13" s="61"/>
      <c r="D13" s="21"/>
    </row>
    <row r="14" spans="1:4" ht="20.25" x14ac:dyDescent="0.3">
      <c r="A14" s="62" t="s">
        <v>101</v>
      </c>
      <c r="B14" s="64">
        <f>1-(B13/B12)</f>
        <v>0.90305673419656396</v>
      </c>
      <c r="C14" s="61"/>
      <c r="D14" s="21"/>
    </row>
    <row r="15" spans="1:4" ht="20.25" x14ac:dyDescent="0.3">
      <c r="A15" s="65"/>
      <c r="B15" s="68"/>
      <c r="C15" s="61"/>
      <c r="D15" s="21"/>
    </row>
    <row r="16" spans="1:4" ht="20.25" x14ac:dyDescent="0.3">
      <c r="A16" s="62" t="s">
        <v>102</v>
      </c>
      <c r="B16" s="63">
        <f>B13+B8</f>
        <v>152123437.72999999</v>
      </c>
      <c r="C16" s="61"/>
      <c r="D16" s="21"/>
    </row>
    <row r="17" spans="1:4" ht="21" thickBot="1" x14ac:dyDescent="0.35">
      <c r="A17" s="65"/>
      <c r="B17" s="66"/>
      <c r="C17" s="61"/>
      <c r="D17" s="21"/>
    </row>
    <row r="18" spans="1:4" ht="18.75" thickTop="1" x14ac:dyDescent="0.25">
      <c r="A18" s="69"/>
      <c r="B18" s="70"/>
      <c r="C18" s="21"/>
      <c r="D18" s="21"/>
    </row>
    <row r="19" spans="1:4" x14ac:dyDescent="0.2">
      <c r="A19" s="21"/>
      <c r="B19" s="21"/>
      <c r="C19" s="21"/>
      <c r="D19" s="21"/>
    </row>
    <row r="20" spans="1:4" ht="15.75" x14ac:dyDescent="0.25">
      <c r="A20" s="71" t="s">
        <v>53</v>
      </c>
      <c r="B20" s="21"/>
      <c r="C20" s="21"/>
      <c r="D20" s="21"/>
    </row>
    <row r="21" spans="1:4" ht="18" x14ac:dyDescent="0.25">
      <c r="A21" s="72"/>
      <c r="B21" s="21"/>
      <c r="C21" s="21"/>
      <c r="D21" s="21"/>
    </row>
  </sheetData>
  <phoneticPr fontId="18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54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121</v>
      </c>
      <c r="B11" s="13"/>
      <c r="C11" s="14"/>
      <c r="D11" s="87"/>
      <c r="E11" s="88"/>
      <c r="F11" s="88"/>
      <c r="G11" s="89"/>
      <c r="H11" s="15"/>
    </row>
    <row r="12" spans="1:8" ht="15.75" x14ac:dyDescent="0.2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x14ac:dyDescent="0.25">
      <c r="A13" s="83" t="s">
        <v>130</v>
      </c>
      <c r="B13" s="13"/>
      <c r="C13" s="14"/>
      <c r="D13" s="87"/>
      <c r="E13" s="88"/>
      <c r="F13" s="88"/>
      <c r="G13" s="89"/>
      <c r="H13" s="15"/>
    </row>
    <row r="14" spans="1:8" ht="15.75" x14ac:dyDescent="0.25">
      <c r="A14" s="83" t="s">
        <v>57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135</v>
      </c>
      <c r="B15" s="13"/>
      <c r="C15" s="14"/>
      <c r="D15" s="87"/>
      <c r="E15" s="88"/>
      <c r="F15" s="88"/>
      <c r="G15" s="89"/>
      <c r="H15" s="15"/>
    </row>
    <row r="16" spans="1:8" ht="15.75" x14ac:dyDescent="0.25">
      <c r="A16" s="83" t="s">
        <v>142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13</v>
      </c>
      <c r="B17" s="13"/>
      <c r="C17" s="14"/>
      <c r="D17" s="87"/>
      <c r="E17" s="88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88">
        <v>501754</v>
      </c>
      <c r="F18" s="88">
        <v>204993</v>
      </c>
      <c r="G18" s="89">
        <f>F18/E18</f>
        <v>0.40855279678886464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x14ac:dyDescent="0.25">
      <c r="A21" s="83" t="s">
        <v>144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60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x14ac:dyDescent="0.2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>
        <v>1</v>
      </c>
      <c r="E25" s="88">
        <v>25876</v>
      </c>
      <c r="F25" s="88">
        <v>9078</v>
      </c>
      <c r="G25" s="89">
        <f>F25/E25</f>
        <v>0.35082702117792547</v>
      </c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88">
        <v>48957</v>
      </c>
      <c r="F29" s="88">
        <v>25824</v>
      </c>
      <c r="G29" s="89">
        <f>F29/E29</f>
        <v>0.52748330167289659</v>
      </c>
      <c r="H29" s="15"/>
    </row>
    <row r="30" spans="1:8" ht="15.75" x14ac:dyDescent="0.25">
      <c r="A30" s="85" t="s">
        <v>25</v>
      </c>
      <c r="B30" s="13"/>
      <c r="C30" s="14"/>
      <c r="D30" s="87">
        <v>2</v>
      </c>
      <c r="E30" s="88">
        <v>287695</v>
      </c>
      <c r="F30" s="88">
        <v>89339</v>
      </c>
      <c r="G30" s="89">
        <f>F30/E30</f>
        <v>0.31053372495177184</v>
      </c>
      <c r="H30" s="15"/>
    </row>
    <row r="31" spans="1:8" ht="15.75" x14ac:dyDescent="0.25">
      <c r="A31" s="85" t="s">
        <v>26</v>
      </c>
      <c r="B31" s="13"/>
      <c r="C31" s="14"/>
      <c r="D31" s="87"/>
      <c r="E31" s="88"/>
      <c r="F31" s="88"/>
      <c r="G31" s="89"/>
      <c r="H31" s="15"/>
    </row>
    <row r="32" spans="1:8" ht="15.75" x14ac:dyDescent="0.25">
      <c r="A32" s="85" t="s">
        <v>137</v>
      </c>
      <c r="B32" s="13"/>
      <c r="C32" s="14"/>
      <c r="D32" s="87">
        <v>4</v>
      </c>
      <c r="E32" s="88">
        <v>616422</v>
      </c>
      <c r="F32" s="88">
        <v>132653</v>
      </c>
      <c r="G32" s="89">
        <f>F32/E32</f>
        <v>0.21519835437411383</v>
      </c>
      <c r="H32" s="15"/>
    </row>
    <row r="33" spans="1:8" ht="15.75" x14ac:dyDescent="0.25">
      <c r="A33" s="85" t="s">
        <v>112</v>
      </c>
      <c r="B33" s="13"/>
      <c r="C33" s="14"/>
      <c r="D33" s="87"/>
      <c r="E33" s="88"/>
      <c r="F33" s="88"/>
      <c r="G33" s="89"/>
      <c r="H33" s="15"/>
    </row>
    <row r="34" spans="1:8" ht="15.75" x14ac:dyDescent="0.25">
      <c r="A34" s="85" t="s">
        <v>27</v>
      </c>
      <c r="B34" s="13"/>
      <c r="C34" s="14"/>
      <c r="D34" s="87"/>
      <c r="E34" s="88"/>
      <c r="F34" s="88"/>
      <c r="G34" s="89"/>
      <c r="H34" s="15"/>
    </row>
    <row r="35" spans="1:8" x14ac:dyDescent="0.2">
      <c r="A35" s="16" t="s">
        <v>28</v>
      </c>
      <c r="B35" s="13"/>
      <c r="C35" s="14"/>
      <c r="D35" s="91"/>
      <c r="E35" s="92"/>
      <c r="F35" s="88"/>
      <c r="G35" s="93"/>
      <c r="H35" s="15"/>
    </row>
    <row r="36" spans="1:8" x14ac:dyDescent="0.2">
      <c r="A36" s="16" t="s">
        <v>29</v>
      </c>
      <c r="B36" s="13"/>
      <c r="C36" s="14"/>
      <c r="D36" s="91"/>
      <c r="E36" s="110"/>
      <c r="F36" s="88"/>
      <c r="G36" s="93"/>
      <c r="H36" s="15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9</v>
      </c>
      <c r="E39" s="96">
        <f>SUM(E9:E38)</f>
        <v>1480704</v>
      </c>
      <c r="F39" s="96">
        <f>SUM(F9:F38)</f>
        <v>461887</v>
      </c>
      <c r="G39" s="97">
        <f>F39/E39</f>
        <v>0.31193742976313971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28</v>
      </c>
      <c r="E44" s="88">
        <v>662918.55000000005</v>
      </c>
      <c r="F44" s="88">
        <v>44906.400000000001</v>
      </c>
      <c r="G44" s="89">
        <f>1-(+F44/E44)</f>
        <v>0.93225955134307226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x14ac:dyDescent="0.25">
      <c r="A46" s="27" t="s">
        <v>38</v>
      </c>
      <c r="B46" s="28"/>
      <c r="C46" s="14"/>
      <c r="D46" s="87">
        <v>60</v>
      </c>
      <c r="E46" s="88">
        <v>1811450.5</v>
      </c>
      <c r="F46" s="88">
        <v>188425.86</v>
      </c>
      <c r="G46" s="89">
        <f>1-(+F46/E46)</f>
        <v>0.89598067405098847</v>
      </c>
      <c r="H46" s="15"/>
    </row>
    <row r="47" spans="1:8" ht="15.75" x14ac:dyDescent="0.25">
      <c r="A47" s="27" t="s">
        <v>39</v>
      </c>
      <c r="B47" s="28"/>
      <c r="C47" s="14"/>
      <c r="D47" s="87">
        <v>7</v>
      </c>
      <c r="E47" s="88">
        <v>288226.5</v>
      </c>
      <c r="F47" s="88">
        <v>25022.5</v>
      </c>
      <c r="G47" s="89">
        <f>1-(+F47/E47)</f>
        <v>0.9131845961422701</v>
      </c>
      <c r="H47" s="15"/>
    </row>
    <row r="48" spans="1:8" ht="15.75" x14ac:dyDescent="0.25">
      <c r="A48" s="27" t="s">
        <v>40</v>
      </c>
      <c r="B48" s="28"/>
      <c r="C48" s="14"/>
      <c r="D48" s="87">
        <v>46</v>
      </c>
      <c r="E48" s="88">
        <v>2367919.5</v>
      </c>
      <c r="F48" s="88">
        <v>205479.71</v>
      </c>
      <c r="G48" s="89">
        <f>1-(+F48/E48)</f>
        <v>0.91322352385712435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4</v>
      </c>
      <c r="E50" s="88">
        <v>965756.5</v>
      </c>
      <c r="F50" s="88">
        <v>38511.5</v>
      </c>
      <c r="G50" s="89">
        <f>1-(+F50/E50)</f>
        <v>0.96012297095592936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9" t="s">
        <v>65</v>
      </c>
      <c r="B53" s="30"/>
      <c r="C53" s="14"/>
      <c r="D53" s="87">
        <v>362</v>
      </c>
      <c r="E53" s="88">
        <v>20414452.18</v>
      </c>
      <c r="F53" s="88">
        <v>2283899.48</v>
      </c>
      <c r="G53" s="89">
        <f>1-(+F53/E53)</f>
        <v>0.88812340101697507</v>
      </c>
      <c r="H53" s="15"/>
    </row>
    <row r="54" spans="1:8" ht="15.75" x14ac:dyDescent="0.25">
      <c r="A54" s="29" t="s">
        <v>66</v>
      </c>
      <c r="B54" s="30"/>
      <c r="C54" s="14"/>
      <c r="D54" s="87"/>
      <c r="E54" s="88"/>
      <c r="F54" s="88"/>
      <c r="G54" s="89"/>
      <c r="H54" s="15"/>
    </row>
    <row r="55" spans="1:8" x14ac:dyDescent="0.2">
      <c r="A55" s="31" t="s">
        <v>45</v>
      </c>
      <c r="B55" s="30"/>
      <c r="C55" s="14"/>
      <c r="D55" s="91"/>
      <c r="E55" s="111"/>
      <c r="F55" s="88"/>
      <c r="G55" s="93"/>
      <c r="H55" s="15"/>
    </row>
    <row r="56" spans="1:8" x14ac:dyDescent="0.2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x14ac:dyDescent="0.2">
      <c r="A57" s="16" t="s">
        <v>47</v>
      </c>
      <c r="B57" s="28"/>
      <c r="C57" s="14"/>
      <c r="D57" s="91"/>
      <c r="E57" s="110"/>
      <c r="F57" s="88"/>
      <c r="G57" s="93"/>
      <c r="H57" s="15"/>
    </row>
    <row r="58" spans="1:8" x14ac:dyDescent="0.2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x14ac:dyDescent="0.25">
      <c r="A59" s="32"/>
      <c r="B59" s="18"/>
      <c r="C59" s="14"/>
      <c r="D59" s="91"/>
      <c r="E59" s="112"/>
      <c r="F59" s="94"/>
      <c r="G59" s="93"/>
      <c r="H59" s="15"/>
    </row>
    <row r="60" spans="1:8" ht="15.75" x14ac:dyDescent="0.25">
      <c r="A60" s="20" t="s">
        <v>48</v>
      </c>
      <c r="B60" s="20"/>
      <c r="C60" s="21"/>
      <c r="D60" s="95">
        <f>SUM(D44:D56)</f>
        <v>507</v>
      </c>
      <c r="E60" s="96">
        <f>SUM(E44:E59)</f>
        <v>26510723.73</v>
      </c>
      <c r="F60" s="96">
        <f>SUM(F44:F59)</f>
        <v>2786245.45</v>
      </c>
      <c r="G60" s="97">
        <f>1-(F60/E60)</f>
        <v>0.89490119249943234</v>
      </c>
      <c r="H60" s="15"/>
    </row>
    <row r="61" spans="1:8" x14ac:dyDescent="0.2">
      <c r="A61" s="33"/>
      <c r="B61" s="33"/>
      <c r="C61" s="50"/>
      <c r="D61" s="113"/>
      <c r="E61" s="107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114"/>
      <c r="E62" s="108"/>
      <c r="F62" s="109">
        <f>F60+F39</f>
        <v>3248132.45</v>
      </c>
      <c r="G62" s="108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55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82" t="s">
        <v>109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115</v>
      </c>
      <c r="B9" s="13"/>
      <c r="C9" s="14"/>
      <c r="D9" s="87">
        <v>5</v>
      </c>
      <c r="E9" s="88">
        <v>1163135</v>
      </c>
      <c r="F9" s="88">
        <v>160631.5</v>
      </c>
      <c r="G9" s="89">
        <f t="shared" ref="G9:G14" si="0">F9/E9</f>
        <v>0.13810219793919021</v>
      </c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118</v>
      </c>
      <c r="B11" s="13"/>
      <c r="C11" s="14"/>
      <c r="D11" s="87">
        <v>1</v>
      </c>
      <c r="E11" s="88">
        <v>313495</v>
      </c>
      <c r="F11" s="88">
        <v>58536.5</v>
      </c>
      <c r="G11" s="89">
        <f t="shared" si="0"/>
        <v>0.18672227627234883</v>
      </c>
      <c r="H11" s="15"/>
    </row>
    <row r="12" spans="1:8" ht="15.75" x14ac:dyDescent="0.25">
      <c r="A12" s="83" t="s">
        <v>73</v>
      </c>
      <c r="B12" s="13"/>
      <c r="C12" s="14"/>
      <c r="D12" s="87">
        <v>1</v>
      </c>
      <c r="E12" s="88">
        <v>152504</v>
      </c>
      <c r="F12" s="88">
        <v>55748</v>
      </c>
      <c r="G12" s="89">
        <f t="shared" si="0"/>
        <v>0.36555106751298327</v>
      </c>
      <c r="H12" s="15"/>
    </row>
    <row r="13" spans="1:8" ht="15.75" x14ac:dyDescent="0.25">
      <c r="A13" s="83" t="s">
        <v>122</v>
      </c>
      <c r="B13" s="13"/>
      <c r="C13" s="14"/>
      <c r="D13" s="87">
        <v>2</v>
      </c>
      <c r="E13" s="88">
        <v>302871</v>
      </c>
      <c r="F13" s="88">
        <v>100813.5</v>
      </c>
      <c r="G13" s="89">
        <f t="shared" si="0"/>
        <v>0.33285953425715897</v>
      </c>
      <c r="H13" s="15"/>
    </row>
    <row r="14" spans="1:8" ht="15.75" x14ac:dyDescent="0.25">
      <c r="A14" s="83" t="s">
        <v>25</v>
      </c>
      <c r="B14" s="13"/>
      <c r="C14" s="14"/>
      <c r="D14" s="87">
        <v>1</v>
      </c>
      <c r="E14" s="88">
        <v>290816</v>
      </c>
      <c r="F14" s="88">
        <v>71980</v>
      </c>
      <c r="G14" s="89">
        <f t="shared" si="0"/>
        <v>0.24751045334507044</v>
      </c>
      <c r="H14" s="15"/>
    </row>
    <row r="15" spans="1:8" ht="15.75" x14ac:dyDescent="0.25">
      <c r="A15" s="83" t="s">
        <v>57</v>
      </c>
      <c r="B15" s="13"/>
      <c r="C15" s="14"/>
      <c r="D15" s="87"/>
      <c r="E15" s="88"/>
      <c r="F15" s="88"/>
      <c r="G15" s="89"/>
      <c r="H15" s="15"/>
    </row>
    <row r="16" spans="1:8" ht="15.75" x14ac:dyDescent="0.25">
      <c r="A16" s="83" t="s">
        <v>10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14</v>
      </c>
      <c r="B17" s="13"/>
      <c r="C17" s="14"/>
      <c r="D17" s="87">
        <v>2</v>
      </c>
      <c r="E17" s="88">
        <v>1235843</v>
      </c>
      <c r="F17" s="88">
        <v>309269</v>
      </c>
      <c r="G17" s="89">
        <f t="shared" ref="G17:G25" si="1">F17/E17</f>
        <v>0.25024942488649449</v>
      </c>
      <c r="H17" s="15"/>
    </row>
    <row r="18" spans="1:8" ht="15.75" x14ac:dyDescent="0.25">
      <c r="A18" s="83" t="s">
        <v>15</v>
      </c>
      <c r="B18" s="13"/>
      <c r="C18" s="14"/>
      <c r="D18" s="87">
        <v>2</v>
      </c>
      <c r="E18" s="88">
        <v>1019517</v>
      </c>
      <c r="F18" s="88">
        <v>301109</v>
      </c>
      <c r="G18" s="89">
        <f t="shared" si="1"/>
        <v>0.29534475638954527</v>
      </c>
      <c r="H18" s="15"/>
    </row>
    <row r="19" spans="1:8" ht="15.75" x14ac:dyDescent="0.25">
      <c r="A19" s="83" t="s">
        <v>58</v>
      </c>
      <c r="B19" s="13"/>
      <c r="C19" s="14"/>
      <c r="D19" s="87">
        <v>1</v>
      </c>
      <c r="E19" s="88">
        <v>385531</v>
      </c>
      <c r="F19" s="88">
        <v>104297</v>
      </c>
      <c r="G19" s="89">
        <f t="shared" si="1"/>
        <v>0.27052818061323214</v>
      </c>
      <c r="H19" s="15"/>
    </row>
    <row r="20" spans="1:8" ht="15.75" x14ac:dyDescent="0.25">
      <c r="A20" s="83" t="s">
        <v>17</v>
      </c>
      <c r="B20" s="13"/>
      <c r="C20" s="14"/>
      <c r="D20" s="87">
        <v>1</v>
      </c>
      <c r="E20" s="88">
        <v>167304</v>
      </c>
      <c r="F20" s="88">
        <v>60270</v>
      </c>
      <c r="G20" s="89">
        <f t="shared" si="1"/>
        <v>0.36024243293645103</v>
      </c>
      <c r="H20" s="15"/>
    </row>
    <row r="21" spans="1:8" ht="15.75" x14ac:dyDescent="0.25">
      <c r="A21" s="83" t="s">
        <v>133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59</v>
      </c>
      <c r="B22" s="13"/>
      <c r="C22" s="14"/>
      <c r="D22" s="87">
        <v>5</v>
      </c>
      <c r="E22" s="88">
        <v>2680864</v>
      </c>
      <c r="F22" s="88">
        <v>247113</v>
      </c>
      <c r="G22" s="89">
        <f t="shared" si="1"/>
        <v>9.217662663976986E-2</v>
      </c>
      <c r="H22" s="15"/>
    </row>
    <row r="23" spans="1:8" ht="15.75" x14ac:dyDescent="0.25">
      <c r="A23" s="83" t="s">
        <v>60</v>
      </c>
      <c r="B23" s="13"/>
      <c r="C23" s="14"/>
      <c r="D23" s="87">
        <v>5</v>
      </c>
      <c r="E23" s="88">
        <v>1454193</v>
      </c>
      <c r="F23" s="88">
        <v>212478</v>
      </c>
      <c r="G23" s="89">
        <f t="shared" si="1"/>
        <v>0.1461140302559564</v>
      </c>
      <c r="H23" s="15"/>
    </row>
    <row r="24" spans="1:8" ht="15.75" x14ac:dyDescent="0.25">
      <c r="A24" s="84" t="s">
        <v>20</v>
      </c>
      <c r="B24" s="13"/>
      <c r="C24" s="14"/>
      <c r="D24" s="87">
        <v>6</v>
      </c>
      <c r="E24" s="88">
        <v>1003729</v>
      </c>
      <c r="F24" s="88">
        <v>210700</v>
      </c>
      <c r="G24" s="89">
        <f t="shared" si="1"/>
        <v>0.2099172186914994</v>
      </c>
      <c r="H24" s="15"/>
    </row>
    <row r="25" spans="1:8" ht="15.75" x14ac:dyDescent="0.25">
      <c r="A25" s="84" t="s">
        <v>21</v>
      </c>
      <c r="B25" s="13"/>
      <c r="C25" s="14"/>
      <c r="D25" s="87">
        <v>20</v>
      </c>
      <c r="E25" s="88">
        <v>240772</v>
      </c>
      <c r="F25" s="88">
        <v>240772</v>
      </c>
      <c r="G25" s="89">
        <f t="shared" si="1"/>
        <v>1</v>
      </c>
      <c r="H25" s="15"/>
    </row>
    <row r="26" spans="1:8" ht="15.75" x14ac:dyDescent="0.25">
      <c r="A26" s="85" t="s">
        <v>22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23</v>
      </c>
      <c r="B27" s="13"/>
      <c r="C27" s="14"/>
      <c r="D27" s="87"/>
      <c r="E27" s="88">
        <v>78375</v>
      </c>
      <c r="F27" s="88">
        <v>2298.85</v>
      </c>
      <c r="G27" s="89">
        <f>F27/E27</f>
        <v>2.9331419457735246E-2</v>
      </c>
      <c r="H27" s="15"/>
    </row>
    <row r="28" spans="1:8" ht="15.75" x14ac:dyDescent="0.25">
      <c r="A28" s="83" t="s">
        <v>145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>
        <v>2</v>
      </c>
      <c r="E29" s="88">
        <v>291520</v>
      </c>
      <c r="F29" s="88">
        <v>114587</v>
      </c>
      <c r="G29" s="89">
        <f>F29/E29</f>
        <v>0.3930673710208562</v>
      </c>
      <c r="H29" s="15"/>
    </row>
    <row r="30" spans="1:8" ht="15.75" x14ac:dyDescent="0.25">
      <c r="A30" s="85" t="s">
        <v>138</v>
      </c>
      <c r="B30" s="13"/>
      <c r="C30" s="14"/>
      <c r="D30" s="87">
        <v>1</v>
      </c>
      <c r="E30" s="88">
        <v>25150</v>
      </c>
      <c r="F30" s="88">
        <v>-4530.5</v>
      </c>
      <c r="G30" s="89">
        <f>F30/E30</f>
        <v>-0.18013916500994034</v>
      </c>
      <c r="H30" s="15"/>
    </row>
    <row r="31" spans="1:8" ht="15.75" x14ac:dyDescent="0.25">
      <c r="A31" s="85" t="s">
        <v>61</v>
      </c>
      <c r="B31" s="13"/>
      <c r="C31" s="14"/>
      <c r="D31" s="87"/>
      <c r="E31" s="90"/>
      <c r="F31" s="88"/>
      <c r="G31" s="89"/>
      <c r="H31" s="15"/>
    </row>
    <row r="32" spans="1:8" ht="15.75" x14ac:dyDescent="0.25">
      <c r="A32" s="85" t="s">
        <v>143</v>
      </c>
      <c r="B32" s="13"/>
      <c r="C32" s="14"/>
      <c r="D32" s="87"/>
      <c r="E32" s="90"/>
      <c r="F32" s="88"/>
      <c r="G32" s="89"/>
      <c r="H32" s="15"/>
    </row>
    <row r="33" spans="1:8" ht="15.75" x14ac:dyDescent="0.25">
      <c r="A33" s="85" t="s">
        <v>62</v>
      </c>
      <c r="B33" s="13"/>
      <c r="C33" s="14"/>
      <c r="D33" s="87">
        <v>26</v>
      </c>
      <c r="E33" s="90">
        <v>3239053</v>
      </c>
      <c r="F33" s="90">
        <v>475649.5</v>
      </c>
      <c r="G33" s="89">
        <f>F33/E33</f>
        <v>0.14684832264245135</v>
      </c>
      <c r="H33" s="15"/>
    </row>
    <row r="34" spans="1:8" ht="15.75" x14ac:dyDescent="0.25">
      <c r="A34" s="83" t="s">
        <v>63</v>
      </c>
      <c r="B34" s="13"/>
      <c r="C34" s="14"/>
      <c r="D34" s="87">
        <v>1</v>
      </c>
      <c r="E34" s="88">
        <v>165206</v>
      </c>
      <c r="F34" s="88">
        <v>30342.5</v>
      </c>
      <c r="G34" s="89">
        <f>F34/E34</f>
        <v>0.18366463687759524</v>
      </c>
      <c r="H34" s="15"/>
    </row>
    <row r="35" spans="1:8" ht="15.75" x14ac:dyDescent="0.25">
      <c r="A35" s="83" t="s">
        <v>112</v>
      </c>
      <c r="B35" s="13"/>
      <c r="C35" s="14"/>
      <c r="D35" s="87">
        <v>1</v>
      </c>
      <c r="E35" s="88">
        <v>313864</v>
      </c>
      <c r="F35" s="88">
        <v>67115</v>
      </c>
      <c r="G35" s="89">
        <f>F35/E35</f>
        <v>0.21383465450003825</v>
      </c>
      <c r="H35" s="15"/>
    </row>
    <row r="36" spans="1:8" x14ac:dyDescent="0.2">
      <c r="A36" s="16" t="s">
        <v>28</v>
      </c>
      <c r="B36" s="13"/>
      <c r="C36" s="14"/>
      <c r="D36" s="91"/>
      <c r="E36" s="92">
        <v>458025</v>
      </c>
      <c r="F36" s="88">
        <v>75781</v>
      </c>
      <c r="G36" s="93"/>
      <c r="H36" s="15"/>
    </row>
    <row r="37" spans="1:8" x14ac:dyDescent="0.2">
      <c r="A37" s="16" t="s">
        <v>29</v>
      </c>
      <c r="B37" s="13"/>
      <c r="C37" s="14"/>
      <c r="D37" s="91"/>
      <c r="E37" s="92"/>
      <c r="F37" s="88"/>
      <c r="G37" s="93"/>
      <c r="H37" s="15"/>
    </row>
    <row r="38" spans="1:8" x14ac:dyDescent="0.2">
      <c r="A38" s="16" t="s">
        <v>30</v>
      </c>
      <c r="B38" s="13"/>
      <c r="C38" s="14"/>
      <c r="D38" s="91"/>
      <c r="E38" s="92"/>
      <c r="F38" s="90"/>
      <c r="G38" s="93"/>
      <c r="H38" s="15"/>
    </row>
    <row r="39" spans="1:8" x14ac:dyDescent="0.2">
      <c r="A39" s="17"/>
      <c r="B39" s="18"/>
      <c r="C39" s="21"/>
      <c r="D39" s="91"/>
      <c r="E39" s="94"/>
      <c r="F39" s="94"/>
      <c r="G39" s="93"/>
      <c r="H39" s="15"/>
    </row>
    <row r="40" spans="1:8" ht="15.75" x14ac:dyDescent="0.25">
      <c r="A40" s="19" t="s">
        <v>31</v>
      </c>
      <c r="B40" s="20"/>
      <c r="C40" s="22"/>
      <c r="D40" s="95">
        <f>SUM(D9:D39)</f>
        <v>83</v>
      </c>
      <c r="E40" s="96">
        <f>SUM(E9:E39)</f>
        <v>14981767</v>
      </c>
      <c r="F40" s="96">
        <f>SUM(F9:F39)</f>
        <v>2894960.85</v>
      </c>
      <c r="G40" s="97">
        <f>F40/E40</f>
        <v>0.19323227026558351</v>
      </c>
      <c r="H40" s="2"/>
    </row>
    <row r="41" spans="1:8" ht="15.75" x14ac:dyDescent="0.25">
      <c r="A41" s="22"/>
      <c r="B41" s="22"/>
      <c r="C41" s="24"/>
      <c r="D41" s="98"/>
      <c r="E41" s="99"/>
      <c r="F41" s="100"/>
      <c r="G41" s="100"/>
      <c r="H41" s="2"/>
    </row>
    <row r="42" spans="1:8" ht="18" x14ac:dyDescent="0.25">
      <c r="A42" s="23" t="s">
        <v>32</v>
      </c>
      <c r="B42" s="24"/>
      <c r="C42" s="26"/>
      <c r="D42" s="101"/>
      <c r="E42" s="102"/>
      <c r="F42" s="103"/>
      <c r="G42" s="103"/>
      <c r="H42" s="2"/>
    </row>
    <row r="43" spans="1:8" ht="15.75" x14ac:dyDescent="0.25">
      <c r="A43" s="26"/>
      <c r="B43" s="26"/>
      <c r="C43" s="26"/>
      <c r="D43" s="104"/>
      <c r="E43" s="101" t="s">
        <v>33</v>
      </c>
      <c r="F43" s="101" t="s">
        <v>33</v>
      </c>
      <c r="G43" s="101" t="s">
        <v>5</v>
      </c>
      <c r="H43" s="2"/>
    </row>
    <row r="44" spans="1:8" ht="15.75" x14ac:dyDescent="0.25">
      <c r="A44" s="26"/>
      <c r="B44" s="26"/>
      <c r="C44" s="14"/>
      <c r="D44" s="104" t="s">
        <v>6</v>
      </c>
      <c r="E44" s="105" t="s">
        <v>34</v>
      </c>
      <c r="F44" s="103" t="s">
        <v>8</v>
      </c>
      <c r="G44" s="103" t="s">
        <v>35</v>
      </c>
      <c r="H44" s="15"/>
    </row>
    <row r="45" spans="1:8" ht="15.75" x14ac:dyDescent="0.25">
      <c r="A45" s="27" t="s">
        <v>36</v>
      </c>
      <c r="B45" s="28"/>
      <c r="C45" s="14"/>
      <c r="D45" s="87">
        <v>172</v>
      </c>
      <c r="E45" s="88">
        <v>31569175.25</v>
      </c>
      <c r="F45" s="88">
        <v>1670557.03</v>
      </c>
      <c r="G45" s="89">
        <f t="shared" ref="G45:G51" si="2">1-(+F45/E45)</f>
        <v>0.94708265208797304</v>
      </c>
      <c r="H45" s="15"/>
    </row>
    <row r="46" spans="1:8" ht="15.75" x14ac:dyDescent="0.25">
      <c r="A46" s="27" t="s">
        <v>37</v>
      </c>
      <c r="B46" s="28"/>
      <c r="C46" s="14"/>
      <c r="D46" s="87">
        <v>2</v>
      </c>
      <c r="E46" s="88">
        <v>1064991.54</v>
      </c>
      <c r="F46" s="88">
        <v>124698.64</v>
      </c>
      <c r="G46" s="89">
        <f t="shared" si="2"/>
        <v>0.8829111450030861</v>
      </c>
      <c r="H46" s="15"/>
    </row>
    <row r="47" spans="1:8" ht="15.75" x14ac:dyDescent="0.25">
      <c r="A47" s="27" t="s">
        <v>38</v>
      </c>
      <c r="B47" s="28"/>
      <c r="C47" s="14"/>
      <c r="D47" s="87">
        <v>309</v>
      </c>
      <c r="E47" s="88">
        <v>30689309.850000001</v>
      </c>
      <c r="F47" s="88">
        <v>1807988.35</v>
      </c>
      <c r="G47" s="89">
        <f t="shared" si="2"/>
        <v>0.94108735716648906</v>
      </c>
      <c r="H47" s="15"/>
    </row>
    <row r="48" spans="1:8" ht="15.75" x14ac:dyDescent="0.25">
      <c r="A48" s="27" t="s">
        <v>39</v>
      </c>
      <c r="B48" s="28"/>
      <c r="C48" s="14"/>
      <c r="D48" s="87">
        <v>23</v>
      </c>
      <c r="E48" s="88">
        <v>1080038</v>
      </c>
      <c r="F48" s="88">
        <v>108707.75</v>
      </c>
      <c r="G48" s="89">
        <f t="shared" si="2"/>
        <v>0.89934821737753667</v>
      </c>
      <c r="H48" s="15"/>
    </row>
    <row r="49" spans="1:8" ht="15.75" x14ac:dyDescent="0.25">
      <c r="A49" s="27" t="s">
        <v>40</v>
      </c>
      <c r="B49" s="28"/>
      <c r="C49" s="14"/>
      <c r="D49" s="87">
        <v>135</v>
      </c>
      <c r="E49" s="88">
        <v>12291671.35</v>
      </c>
      <c r="F49" s="88">
        <v>816718.2</v>
      </c>
      <c r="G49" s="89">
        <f t="shared" si="2"/>
        <v>0.93355515480813767</v>
      </c>
      <c r="H49" s="15"/>
    </row>
    <row r="50" spans="1:8" ht="15.75" x14ac:dyDescent="0.25">
      <c r="A50" s="27" t="s">
        <v>41</v>
      </c>
      <c r="B50" s="28"/>
      <c r="C50" s="14"/>
      <c r="D50" s="87">
        <v>3</v>
      </c>
      <c r="E50" s="88">
        <v>245374</v>
      </c>
      <c r="F50" s="88">
        <v>25401</v>
      </c>
      <c r="G50" s="89">
        <f t="shared" si="2"/>
        <v>0.89648047470392134</v>
      </c>
      <c r="H50" s="15"/>
    </row>
    <row r="51" spans="1:8" ht="15.75" x14ac:dyDescent="0.25">
      <c r="A51" s="27" t="s">
        <v>42</v>
      </c>
      <c r="B51" s="28"/>
      <c r="C51" s="14"/>
      <c r="D51" s="87">
        <v>36</v>
      </c>
      <c r="E51" s="88">
        <v>4285390</v>
      </c>
      <c r="F51" s="88">
        <v>325275.24</v>
      </c>
      <c r="G51" s="89">
        <f t="shared" si="2"/>
        <v>0.92409670065034921</v>
      </c>
      <c r="H51" s="15"/>
    </row>
    <row r="52" spans="1:8" ht="15.75" x14ac:dyDescent="0.25">
      <c r="A52" s="27" t="s">
        <v>43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7" t="s">
        <v>44</v>
      </c>
      <c r="B53" s="28"/>
      <c r="C53" s="14"/>
      <c r="D53" s="87">
        <v>4</v>
      </c>
      <c r="E53" s="88">
        <v>447525</v>
      </c>
      <c r="F53" s="88">
        <v>16125</v>
      </c>
      <c r="G53" s="89">
        <f>1-(+F53/E53)</f>
        <v>0.96396849338025814</v>
      </c>
      <c r="H53" s="15"/>
    </row>
    <row r="54" spans="1:8" ht="15.75" x14ac:dyDescent="0.25">
      <c r="A54" s="29" t="s">
        <v>64</v>
      </c>
      <c r="B54" s="30"/>
      <c r="C54" s="14"/>
      <c r="D54" s="87">
        <v>2</v>
      </c>
      <c r="E54" s="88">
        <v>199600</v>
      </c>
      <c r="F54" s="88">
        <v>73300</v>
      </c>
      <c r="G54" s="89">
        <f>1-(+F54/E54)</f>
        <v>0.6327655310621243</v>
      </c>
      <c r="H54" s="15"/>
    </row>
    <row r="55" spans="1:8" ht="15.75" x14ac:dyDescent="0.25">
      <c r="A55" s="27" t="s">
        <v>65</v>
      </c>
      <c r="B55" s="30"/>
      <c r="C55" s="14"/>
      <c r="D55" s="87">
        <v>1317</v>
      </c>
      <c r="E55" s="88">
        <v>97677999.200000003</v>
      </c>
      <c r="F55" s="88">
        <v>11467341.93</v>
      </c>
      <c r="G55" s="89">
        <f>1-(+F55/E55)</f>
        <v>0.88260056487725436</v>
      </c>
      <c r="H55" s="15"/>
    </row>
    <row r="56" spans="1:8" ht="15.75" x14ac:dyDescent="0.25">
      <c r="A56" s="27" t="s">
        <v>66</v>
      </c>
      <c r="B56" s="30"/>
      <c r="C56" s="14"/>
      <c r="D56" s="87"/>
      <c r="E56" s="88"/>
      <c r="F56" s="88"/>
      <c r="G56" s="89"/>
      <c r="H56" s="15"/>
    </row>
    <row r="57" spans="1:8" x14ac:dyDescent="0.2">
      <c r="A57" s="31" t="s">
        <v>45</v>
      </c>
      <c r="B57" s="30"/>
      <c r="C57" s="14"/>
      <c r="D57" s="91"/>
      <c r="E57" s="111"/>
      <c r="F57" s="88"/>
      <c r="G57" s="93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x14ac:dyDescent="0.2">
      <c r="A59" s="16" t="s">
        <v>47</v>
      </c>
      <c r="B59" s="28"/>
      <c r="C59" s="14"/>
      <c r="D59" s="91"/>
      <c r="E59" s="92"/>
      <c r="F59" s="88"/>
      <c r="G59" s="93"/>
      <c r="H59" s="15"/>
    </row>
    <row r="60" spans="1:8" x14ac:dyDescent="0.2">
      <c r="A60" s="16" t="s">
        <v>30</v>
      </c>
      <c r="B60" s="28"/>
      <c r="C60" s="14"/>
      <c r="D60" s="91"/>
      <c r="E60" s="92"/>
      <c r="F60" s="90"/>
      <c r="G60" s="93"/>
      <c r="H60" s="15"/>
    </row>
    <row r="61" spans="1:8" ht="15.75" x14ac:dyDescent="0.25">
      <c r="A61" s="32"/>
      <c r="B61" s="18"/>
      <c r="C61" s="21"/>
      <c r="D61" s="91"/>
      <c r="E61" s="94"/>
      <c r="F61" s="94"/>
      <c r="G61" s="93"/>
      <c r="H61" s="15"/>
    </row>
    <row r="62" spans="1:8" ht="15.75" x14ac:dyDescent="0.25">
      <c r="A62" s="20" t="s">
        <v>48</v>
      </c>
      <c r="B62" s="20"/>
      <c r="C62" s="33"/>
      <c r="D62" s="95">
        <f>SUM(D45:D58)</f>
        <v>2003</v>
      </c>
      <c r="E62" s="96">
        <f>SUM(E45:E61)</f>
        <v>179551074.19</v>
      </c>
      <c r="F62" s="96">
        <f>SUM(F45:F61)</f>
        <v>16436113.140000001</v>
      </c>
      <c r="G62" s="97">
        <f>1-(+F62/E62)</f>
        <v>0.90845995651016054</v>
      </c>
      <c r="H62" s="2"/>
    </row>
    <row r="63" spans="1:8" ht="18" x14ac:dyDescent="0.25">
      <c r="A63" s="33"/>
      <c r="B63" s="33"/>
      <c r="C63" s="36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108"/>
      <c r="E64" s="108"/>
      <c r="F64" s="109">
        <f>F62+F40</f>
        <v>19331073.990000002</v>
      </c>
      <c r="G64" s="108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38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8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115</v>
      </c>
      <c r="B9" s="13"/>
      <c r="C9" s="14"/>
      <c r="D9" s="87"/>
      <c r="E9" s="115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>
        <v>5</v>
      </c>
      <c r="E10" s="115">
        <v>2496251</v>
      </c>
      <c r="F10" s="88">
        <v>437357.5</v>
      </c>
      <c r="G10" s="116">
        <f>F10/E10</f>
        <v>0.17520573852549282</v>
      </c>
      <c r="H10" s="15"/>
    </row>
    <row r="11" spans="1:8" ht="15.75" x14ac:dyDescent="0.25">
      <c r="A11" s="83" t="s">
        <v>118</v>
      </c>
      <c r="B11" s="13"/>
      <c r="C11" s="14"/>
      <c r="D11" s="87">
        <v>6</v>
      </c>
      <c r="E11" s="115">
        <v>667726</v>
      </c>
      <c r="F11" s="88">
        <v>197541.5</v>
      </c>
      <c r="G11" s="116">
        <f>F11/E11</f>
        <v>0.29584215681282444</v>
      </c>
      <c r="H11" s="15"/>
    </row>
    <row r="12" spans="1:8" ht="15.75" x14ac:dyDescent="0.25">
      <c r="A12" s="83" t="s">
        <v>73</v>
      </c>
      <c r="B12" s="13"/>
      <c r="C12" s="14"/>
      <c r="D12" s="87">
        <v>2</v>
      </c>
      <c r="E12" s="115">
        <v>261770</v>
      </c>
      <c r="F12" s="88">
        <v>64952.5</v>
      </c>
      <c r="G12" s="116">
        <f>F12/E12</f>
        <v>0.24812812774573098</v>
      </c>
      <c r="H12" s="15"/>
    </row>
    <row r="13" spans="1:8" ht="15.75" x14ac:dyDescent="0.25">
      <c r="A13" s="83" t="s">
        <v>122</v>
      </c>
      <c r="B13" s="13"/>
      <c r="C13" s="14"/>
      <c r="D13" s="87"/>
      <c r="E13" s="115"/>
      <c r="F13" s="88"/>
      <c r="G13" s="116"/>
      <c r="H13" s="15"/>
    </row>
    <row r="14" spans="1:8" ht="15.75" x14ac:dyDescent="0.25">
      <c r="A14" s="83" t="s">
        <v>25</v>
      </c>
      <c r="B14" s="13"/>
      <c r="C14" s="14"/>
      <c r="D14" s="87">
        <v>2</v>
      </c>
      <c r="E14" s="115">
        <v>507842</v>
      </c>
      <c r="F14" s="88">
        <v>139969</v>
      </c>
      <c r="G14" s="116">
        <f>F14/E14</f>
        <v>0.27561525041252988</v>
      </c>
      <c r="H14" s="15"/>
    </row>
    <row r="15" spans="1:8" ht="15.75" x14ac:dyDescent="0.25">
      <c r="A15" s="83" t="s">
        <v>57</v>
      </c>
      <c r="B15" s="13"/>
      <c r="C15" s="14"/>
      <c r="D15" s="87"/>
      <c r="E15" s="115"/>
      <c r="F15" s="88"/>
      <c r="G15" s="116"/>
      <c r="H15" s="15"/>
    </row>
    <row r="16" spans="1:8" ht="15.75" x14ac:dyDescent="0.25">
      <c r="A16" s="83" t="s">
        <v>10</v>
      </c>
      <c r="B16" s="13"/>
      <c r="C16" s="14"/>
      <c r="D16" s="87"/>
      <c r="E16" s="115"/>
      <c r="F16" s="88"/>
      <c r="G16" s="116"/>
      <c r="H16" s="15"/>
    </row>
    <row r="17" spans="1:8" ht="15.75" x14ac:dyDescent="0.25">
      <c r="A17" s="83" t="s">
        <v>14</v>
      </c>
      <c r="B17" s="13"/>
      <c r="C17" s="14"/>
      <c r="D17" s="87">
        <v>2</v>
      </c>
      <c r="E17" s="115">
        <v>1410658</v>
      </c>
      <c r="F17" s="88">
        <v>186071.5</v>
      </c>
      <c r="G17" s="89">
        <f t="shared" ref="G17:G23" si="0">F17/E17</f>
        <v>0.13190404761465926</v>
      </c>
      <c r="H17" s="15"/>
    </row>
    <row r="18" spans="1:8" ht="15.75" x14ac:dyDescent="0.25">
      <c r="A18" s="83" t="s">
        <v>15</v>
      </c>
      <c r="B18" s="13"/>
      <c r="C18" s="14"/>
      <c r="D18" s="87">
        <v>2</v>
      </c>
      <c r="E18" s="115">
        <v>1468736</v>
      </c>
      <c r="F18" s="88">
        <v>370891</v>
      </c>
      <c r="G18" s="116">
        <f t="shared" si="0"/>
        <v>0.25252393895158831</v>
      </c>
      <c r="H18" s="15"/>
    </row>
    <row r="19" spans="1:8" ht="15.75" x14ac:dyDescent="0.25">
      <c r="A19" s="83" t="s">
        <v>58</v>
      </c>
      <c r="B19" s="13"/>
      <c r="C19" s="14"/>
      <c r="D19" s="87">
        <v>1</v>
      </c>
      <c r="E19" s="115">
        <v>301356</v>
      </c>
      <c r="F19" s="88">
        <v>106352</v>
      </c>
      <c r="G19" s="89">
        <f t="shared" si="0"/>
        <v>0.35291150665657894</v>
      </c>
      <c r="H19" s="15"/>
    </row>
    <row r="20" spans="1:8" ht="15.75" x14ac:dyDescent="0.25">
      <c r="A20" s="83" t="s">
        <v>17</v>
      </c>
      <c r="B20" s="13"/>
      <c r="C20" s="14"/>
      <c r="D20" s="87"/>
      <c r="E20" s="115"/>
      <c r="F20" s="88"/>
      <c r="G20" s="89"/>
      <c r="H20" s="15"/>
    </row>
    <row r="21" spans="1:8" ht="15.75" x14ac:dyDescent="0.25">
      <c r="A21" s="83" t="s">
        <v>133</v>
      </c>
      <c r="B21" s="13"/>
      <c r="C21" s="14"/>
      <c r="D21" s="87"/>
      <c r="E21" s="115"/>
      <c r="F21" s="88"/>
      <c r="G21" s="89"/>
      <c r="H21" s="15"/>
    </row>
    <row r="22" spans="1:8" ht="15.75" x14ac:dyDescent="0.25">
      <c r="A22" s="83" t="s">
        <v>59</v>
      </c>
      <c r="B22" s="13"/>
      <c r="C22" s="14"/>
      <c r="D22" s="87">
        <v>9</v>
      </c>
      <c r="E22" s="115">
        <v>4695775</v>
      </c>
      <c r="F22" s="88">
        <v>1068226</v>
      </c>
      <c r="G22" s="89">
        <f t="shared" si="0"/>
        <v>0.22748662361378047</v>
      </c>
      <c r="H22" s="15"/>
    </row>
    <row r="23" spans="1:8" ht="15.75" x14ac:dyDescent="0.25">
      <c r="A23" s="83" t="s">
        <v>60</v>
      </c>
      <c r="B23" s="13"/>
      <c r="C23" s="14"/>
      <c r="D23" s="87">
        <v>3</v>
      </c>
      <c r="E23" s="115">
        <v>1783247</v>
      </c>
      <c r="F23" s="88">
        <v>270471</v>
      </c>
      <c r="G23" s="89">
        <f t="shared" si="0"/>
        <v>0.15167332399830197</v>
      </c>
      <c r="H23" s="15"/>
    </row>
    <row r="24" spans="1:8" ht="15.75" x14ac:dyDescent="0.25">
      <c r="A24" s="84" t="s">
        <v>20</v>
      </c>
      <c r="B24" s="13"/>
      <c r="C24" s="14"/>
      <c r="D24" s="87">
        <v>3</v>
      </c>
      <c r="E24" s="115">
        <v>960627</v>
      </c>
      <c r="F24" s="88">
        <v>281909.5</v>
      </c>
      <c r="G24" s="89">
        <f>F24/E24</f>
        <v>0.29346406045218382</v>
      </c>
      <c r="H24" s="15"/>
    </row>
    <row r="25" spans="1:8" ht="15.75" x14ac:dyDescent="0.25">
      <c r="A25" s="84" t="s">
        <v>21</v>
      </c>
      <c r="B25" s="13"/>
      <c r="C25" s="14"/>
      <c r="D25" s="87">
        <v>13</v>
      </c>
      <c r="E25" s="115">
        <v>181164</v>
      </c>
      <c r="F25" s="88">
        <v>181164</v>
      </c>
      <c r="G25" s="89">
        <f>F25/E25</f>
        <v>1</v>
      </c>
      <c r="H25" s="15"/>
    </row>
    <row r="26" spans="1:8" ht="15.75" x14ac:dyDescent="0.25">
      <c r="A26" s="85" t="s">
        <v>22</v>
      </c>
      <c r="B26" s="13"/>
      <c r="C26" s="14"/>
      <c r="D26" s="87"/>
      <c r="E26" s="115"/>
      <c r="F26" s="88"/>
      <c r="G26" s="89"/>
      <c r="H26" s="15"/>
    </row>
    <row r="27" spans="1:8" ht="15.75" x14ac:dyDescent="0.25">
      <c r="A27" s="85" t="s">
        <v>23</v>
      </c>
      <c r="B27" s="13"/>
      <c r="C27" s="14"/>
      <c r="D27" s="87"/>
      <c r="E27" s="115">
        <v>42603</v>
      </c>
      <c r="F27" s="88">
        <v>13135</v>
      </c>
      <c r="G27" s="89">
        <f>F27/E27</f>
        <v>0.30831162124733003</v>
      </c>
      <c r="H27" s="15"/>
    </row>
    <row r="28" spans="1:8" ht="15.75" x14ac:dyDescent="0.25">
      <c r="A28" s="83" t="s">
        <v>145</v>
      </c>
      <c r="B28" s="13"/>
      <c r="C28" s="14"/>
      <c r="D28" s="87">
        <v>1</v>
      </c>
      <c r="E28" s="115">
        <v>229362</v>
      </c>
      <c r="F28" s="88">
        <v>45077.5</v>
      </c>
      <c r="G28" s="116">
        <f>F28/E28</f>
        <v>0.19653429949163331</v>
      </c>
      <c r="H28" s="15"/>
    </row>
    <row r="29" spans="1:8" ht="15.75" x14ac:dyDescent="0.25">
      <c r="A29" s="85" t="s">
        <v>24</v>
      </c>
      <c r="B29" s="13"/>
      <c r="C29" s="14"/>
      <c r="D29" s="87">
        <v>2</v>
      </c>
      <c r="E29" s="115">
        <v>228091</v>
      </c>
      <c r="F29" s="88">
        <v>22486.5</v>
      </c>
      <c r="G29" s="89">
        <f>F29/E29</f>
        <v>9.8585652217755199E-2</v>
      </c>
      <c r="H29" s="15"/>
    </row>
    <row r="30" spans="1:8" ht="15.75" x14ac:dyDescent="0.25">
      <c r="A30" s="85" t="s">
        <v>138</v>
      </c>
      <c r="B30" s="13"/>
      <c r="C30" s="14"/>
      <c r="D30" s="117"/>
      <c r="E30" s="115"/>
      <c r="F30" s="115"/>
      <c r="G30" s="118"/>
      <c r="H30" s="15"/>
    </row>
    <row r="31" spans="1:8" ht="15.75" x14ac:dyDescent="0.25">
      <c r="A31" s="85" t="s">
        <v>61</v>
      </c>
      <c r="B31" s="13"/>
      <c r="C31" s="14"/>
      <c r="D31" s="87">
        <v>1</v>
      </c>
      <c r="E31" s="119">
        <v>35579</v>
      </c>
      <c r="F31" s="88">
        <v>10029</v>
      </c>
      <c r="G31" s="116">
        <f>F31/E31</f>
        <v>0.28187976053289859</v>
      </c>
      <c r="H31" s="15"/>
    </row>
    <row r="32" spans="1:8" ht="15.75" x14ac:dyDescent="0.25">
      <c r="A32" s="85" t="s">
        <v>143</v>
      </c>
      <c r="B32" s="13"/>
      <c r="C32" s="14"/>
      <c r="D32" s="87"/>
      <c r="E32" s="119"/>
      <c r="F32" s="88"/>
      <c r="G32" s="116"/>
      <c r="H32" s="15"/>
    </row>
    <row r="33" spans="1:8" ht="15.75" x14ac:dyDescent="0.25">
      <c r="A33" s="85" t="s">
        <v>62</v>
      </c>
      <c r="B33" s="13"/>
      <c r="C33" s="14"/>
      <c r="D33" s="87">
        <v>10</v>
      </c>
      <c r="E33" s="119">
        <v>1433589</v>
      </c>
      <c r="F33" s="90">
        <v>379535</v>
      </c>
      <c r="G33" s="116">
        <f>F33/E33</f>
        <v>0.2647446374100248</v>
      </c>
      <c r="H33" s="15"/>
    </row>
    <row r="34" spans="1:8" ht="15.75" x14ac:dyDescent="0.25">
      <c r="A34" s="83" t="s">
        <v>63</v>
      </c>
      <c r="B34" s="13"/>
      <c r="C34" s="14"/>
      <c r="D34" s="87"/>
      <c r="E34" s="115"/>
      <c r="F34" s="88"/>
      <c r="G34" s="116"/>
      <c r="H34" s="15"/>
    </row>
    <row r="35" spans="1:8" ht="15.75" x14ac:dyDescent="0.25">
      <c r="A35" s="83" t="s">
        <v>112</v>
      </c>
      <c r="B35" s="13"/>
      <c r="C35" s="14"/>
      <c r="D35" s="87">
        <v>1</v>
      </c>
      <c r="E35" s="115">
        <v>215359</v>
      </c>
      <c r="F35" s="88">
        <v>74173.5</v>
      </c>
      <c r="G35" s="116">
        <f>F35/E35</f>
        <v>0.34441792541755861</v>
      </c>
      <c r="H35" s="15"/>
    </row>
    <row r="36" spans="1:8" x14ac:dyDescent="0.2">
      <c r="A36" s="16" t="s">
        <v>28</v>
      </c>
      <c r="B36" s="13"/>
      <c r="C36" s="14"/>
      <c r="D36" s="91"/>
      <c r="E36" s="119">
        <v>69100</v>
      </c>
      <c r="F36" s="90">
        <v>13752</v>
      </c>
      <c r="G36" s="93"/>
      <c r="H36" s="15"/>
    </row>
    <row r="37" spans="1:8" x14ac:dyDescent="0.2">
      <c r="A37" s="16" t="s">
        <v>29</v>
      </c>
      <c r="B37" s="13"/>
      <c r="C37" s="14"/>
      <c r="D37" s="91"/>
      <c r="E37" s="119"/>
      <c r="F37" s="90">
        <v>50</v>
      </c>
      <c r="G37" s="93"/>
      <c r="H37" s="15"/>
    </row>
    <row r="38" spans="1:8" x14ac:dyDescent="0.2">
      <c r="A38" s="16" t="s">
        <v>30</v>
      </c>
      <c r="B38" s="13"/>
      <c r="C38" s="14"/>
      <c r="D38" s="91"/>
      <c r="E38" s="115"/>
      <c r="F38" s="88"/>
      <c r="G38" s="93"/>
      <c r="H38" s="15"/>
    </row>
    <row r="39" spans="1:8" x14ac:dyDescent="0.2">
      <c r="A39" s="17"/>
      <c r="B39" s="18"/>
      <c r="C39" s="21"/>
      <c r="D39" s="91"/>
      <c r="E39" s="94"/>
      <c r="F39" s="94"/>
      <c r="G39" s="93"/>
      <c r="H39" s="15"/>
    </row>
    <row r="40" spans="1:8" ht="15.75" x14ac:dyDescent="0.25">
      <c r="A40" s="19" t="s">
        <v>31</v>
      </c>
      <c r="B40" s="20"/>
      <c r="C40" s="22"/>
      <c r="D40" s="95">
        <f>SUM(D9:D39)</f>
        <v>63</v>
      </c>
      <c r="E40" s="96">
        <f>SUM(E9:E39)</f>
        <v>16988835</v>
      </c>
      <c r="F40" s="96">
        <f>SUM(F9:F39)</f>
        <v>3863144</v>
      </c>
      <c r="G40" s="97">
        <f>F40/E40</f>
        <v>0.22739310847388888</v>
      </c>
      <c r="H40" s="2"/>
    </row>
    <row r="41" spans="1:8" ht="15.75" x14ac:dyDescent="0.25">
      <c r="A41" s="22"/>
      <c r="B41" s="22"/>
      <c r="C41" s="24"/>
      <c r="D41" s="98"/>
      <c r="E41" s="99"/>
      <c r="F41" s="100"/>
      <c r="G41" s="100"/>
      <c r="H41" s="2"/>
    </row>
    <row r="42" spans="1:8" ht="18" x14ac:dyDescent="0.25">
      <c r="A42" s="23" t="s">
        <v>32</v>
      </c>
      <c r="B42" s="24"/>
      <c r="C42" s="26"/>
      <c r="D42" s="101"/>
      <c r="E42" s="102"/>
      <c r="F42" s="103"/>
      <c r="G42" s="103"/>
      <c r="H42" s="2"/>
    </row>
    <row r="43" spans="1:8" ht="15.75" x14ac:dyDescent="0.25">
      <c r="A43" s="26"/>
      <c r="B43" s="26"/>
      <c r="C43" s="26"/>
      <c r="D43" s="104"/>
      <c r="E43" s="101" t="s">
        <v>33</v>
      </c>
      <c r="F43" s="101" t="s">
        <v>33</v>
      </c>
      <c r="G43" s="101" t="s">
        <v>5</v>
      </c>
      <c r="H43" s="2"/>
    </row>
    <row r="44" spans="1:8" ht="15.75" x14ac:dyDescent="0.25">
      <c r="A44" s="26"/>
      <c r="B44" s="26"/>
      <c r="C44" s="14"/>
      <c r="D44" s="104" t="s">
        <v>6</v>
      </c>
      <c r="E44" s="105" t="s">
        <v>34</v>
      </c>
      <c r="F44" s="103" t="s">
        <v>8</v>
      </c>
      <c r="G44" s="103" t="s">
        <v>35</v>
      </c>
      <c r="H44" s="15"/>
    </row>
    <row r="45" spans="1:8" ht="15.75" x14ac:dyDescent="0.25">
      <c r="A45" s="27" t="s">
        <v>36</v>
      </c>
      <c r="B45" s="28"/>
      <c r="C45" s="14"/>
      <c r="D45" s="87">
        <v>72</v>
      </c>
      <c r="E45" s="88">
        <v>9509034.8000000007</v>
      </c>
      <c r="F45" s="88">
        <v>542758.80000000005</v>
      </c>
      <c r="G45" s="89">
        <f>1-(+F45/E45)</f>
        <v>0.94292177792850229</v>
      </c>
      <c r="H45" s="15"/>
    </row>
    <row r="46" spans="1:8" ht="15.75" x14ac:dyDescent="0.25">
      <c r="A46" s="27" t="s">
        <v>37</v>
      </c>
      <c r="B46" s="28"/>
      <c r="C46" s="14"/>
      <c r="D46" s="87">
        <v>2</v>
      </c>
      <c r="E46" s="88">
        <v>1409139.89</v>
      </c>
      <c r="F46" s="88">
        <v>129356.19</v>
      </c>
      <c r="G46" s="89">
        <f t="shared" ref="G46:G55" si="1">1-(+F46/E46)</f>
        <v>0.90820202386010096</v>
      </c>
      <c r="H46" s="15"/>
    </row>
    <row r="47" spans="1:8" ht="15.75" x14ac:dyDescent="0.25">
      <c r="A47" s="27" t="s">
        <v>38</v>
      </c>
      <c r="B47" s="28"/>
      <c r="C47" s="14"/>
      <c r="D47" s="87">
        <v>213</v>
      </c>
      <c r="E47" s="88">
        <v>18741632.25</v>
      </c>
      <c r="F47" s="88">
        <v>1284769.3400000001</v>
      </c>
      <c r="G47" s="89">
        <f t="shared" si="1"/>
        <v>0.93144837531426861</v>
      </c>
      <c r="H47" s="15"/>
    </row>
    <row r="48" spans="1:8" ht="15.75" x14ac:dyDescent="0.25">
      <c r="A48" s="27" t="s">
        <v>39</v>
      </c>
      <c r="B48" s="28"/>
      <c r="C48" s="14"/>
      <c r="D48" s="87">
        <v>8</v>
      </c>
      <c r="E48" s="88">
        <v>1913162.5</v>
      </c>
      <c r="F48" s="88">
        <v>101784.5</v>
      </c>
      <c r="G48" s="89">
        <f t="shared" si="1"/>
        <v>0.94679777593382686</v>
      </c>
      <c r="H48" s="15"/>
    </row>
    <row r="49" spans="1:8" ht="15.75" x14ac:dyDescent="0.25">
      <c r="A49" s="27" t="s">
        <v>40</v>
      </c>
      <c r="B49" s="28"/>
      <c r="C49" s="14"/>
      <c r="D49" s="87">
        <v>137</v>
      </c>
      <c r="E49" s="88">
        <v>16801624.219999999</v>
      </c>
      <c r="F49" s="88">
        <v>1554186.11</v>
      </c>
      <c r="G49" s="89">
        <f t="shared" si="1"/>
        <v>0.90749786510818653</v>
      </c>
      <c r="H49" s="15"/>
    </row>
    <row r="50" spans="1:8" ht="15.75" x14ac:dyDescent="0.25">
      <c r="A50" s="27" t="s">
        <v>41</v>
      </c>
      <c r="B50" s="28"/>
      <c r="C50" s="14"/>
      <c r="D50" s="87">
        <v>8</v>
      </c>
      <c r="E50" s="88">
        <v>1867082</v>
      </c>
      <c r="F50" s="88">
        <v>135017.51999999999</v>
      </c>
      <c r="G50" s="89">
        <f t="shared" si="1"/>
        <v>0.92768527574043347</v>
      </c>
      <c r="H50" s="15"/>
    </row>
    <row r="51" spans="1:8" ht="15.75" x14ac:dyDescent="0.25">
      <c r="A51" s="27" t="s">
        <v>42</v>
      </c>
      <c r="B51" s="28"/>
      <c r="C51" s="14"/>
      <c r="D51" s="87">
        <v>15</v>
      </c>
      <c r="E51" s="88">
        <v>2588180</v>
      </c>
      <c r="F51" s="88">
        <v>325990</v>
      </c>
      <c r="G51" s="89">
        <f t="shared" si="1"/>
        <v>0.87404662735976635</v>
      </c>
      <c r="H51" s="15"/>
    </row>
    <row r="52" spans="1:8" ht="15.75" x14ac:dyDescent="0.25">
      <c r="A52" s="27" t="s">
        <v>43</v>
      </c>
      <c r="B52" s="28"/>
      <c r="C52" s="14"/>
      <c r="D52" s="87">
        <v>2</v>
      </c>
      <c r="E52" s="88">
        <v>442770</v>
      </c>
      <c r="F52" s="88">
        <v>13300</v>
      </c>
      <c r="G52" s="89">
        <f t="shared" si="1"/>
        <v>0.96996183119904245</v>
      </c>
      <c r="H52" s="15"/>
    </row>
    <row r="53" spans="1:8" ht="15.75" x14ac:dyDescent="0.25">
      <c r="A53" s="27" t="s">
        <v>44</v>
      </c>
      <c r="B53" s="28"/>
      <c r="C53" s="14"/>
      <c r="D53" s="87">
        <v>2</v>
      </c>
      <c r="E53" s="88">
        <v>632125</v>
      </c>
      <c r="F53" s="88">
        <v>72500</v>
      </c>
      <c r="G53" s="89">
        <f t="shared" si="1"/>
        <v>0.88530749456199331</v>
      </c>
      <c r="H53" s="15"/>
    </row>
    <row r="54" spans="1:8" ht="15.75" x14ac:dyDescent="0.25">
      <c r="A54" s="29" t="s">
        <v>64</v>
      </c>
      <c r="B54" s="30"/>
      <c r="C54" s="14"/>
      <c r="D54" s="87">
        <v>3</v>
      </c>
      <c r="E54" s="88">
        <v>220200</v>
      </c>
      <c r="F54" s="88">
        <v>-37600</v>
      </c>
      <c r="G54" s="89">
        <f t="shared" si="1"/>
        <v>1.1707538601271572</v>
      </c>
      <c r="H54" s="15"/>
    </row>
    <row r="55" spans="1:8" ht="15.75" x14ac:dyDescent="0.25">
      <c r="A55" s="27" t="s">
        <v>65</v>
      </c>
      <c r="B55" s="30"/>
      <c r="C55" s="14"/>
      <c r="D55" s="87">
        <v>838</v>
      </c>
      <c r="E55" s="88">
        <v>67186814.670000002</v>
      </c>
      <c r="F55" s="88">
        <v>7601845.8700000001</v>
      </c>
      <c r="G55" s="89">
        <f t="shared" si="1"/>
        <v>0.88685509340876156</v>
      </c>
      <c r="H55" s="15"/>
    </row>
    <row r="56" spans="1:8" ht="15.75" x14ac:dyDescent="0.25">
      <c r="A56" s="27" t="s">
        <v>66</v>
      </c>
      <c r="B56" s="30"/>
      <c r="C56" s="14"/>
      <c r="D56" s="87"/>
      <c r="E56" s="88"/>
      <c r="F56" s="88"/>
      <c r="G56" s="89"/>
      <c r="H56" s="15"/>
    </row>
    <row r="57" spans="1:8" x14ac:dyDescent="0.2">
      <c r="A57" s="31" t="s">
        <v>45</v>
      </c>
      <c r="B57" s="30"/>
      <c r="C57" s="14"/>
      <c r="D57" s="91"/>
      <c r="E57" s="111"/>
      <c r="F57" s="88"/>
      <c r="G57" s="93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x14ac:dyDescent="0.2">
      <c r="A59" s="16" t="s">
        <v>47</v>
      </c>
      <c r="B59" s="28"/>
      <c r="C59" s="14"/>
      <c r="D59" s="91"/>
      <c r="E59" s="92"/>
      <c r="F59" s="88"/>
      <c r="G59" s="93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93"/>
      <c r="H60" s="15"/>
    </row>
    <row r="61" spans="1:8" ht="15.75" x14ac:dyDescent="0.25">
      <c r="A61" s="32"/>
      <c r="B61" s="18"/>
      <c r="C61" s="21"/>
      <c r="D61" s="91"/>
      <c r="E61" s="112"/>
      <c r="F61" s="94"/>
      <c r="G61" s="93"/>
      <c r="H61" s="2"/>
    </row>
    <row r="62" spans="1:8" ht="18" x14ac:dyDescent="0.25">
      <c r="A62" s="20" t="s">
        <v>48</v>
      </c>
      <c r="B62" s="20"/>
      <c r="C62" s="39"/>
      <c r="D62" s="95">
        <f>SUM(D45:D58)</f>
        <v>1300</v>
      </c>
      <c r="E62" s="96">
        <f>SUM(E45:E61)</f>
        <v>121311765.33</v>
      </c>
      <c r="F62" s="96">
        <f>SUM(F45:F61)</f>
        <v>11723908.33</v>
      </c>
      <c r="G62" s="97">
        <f>1-(F62/E62)</f>
        <v>0.90335720283924748</v>
      </c>
      <c r="H62" s="2"/>
    </row>
    <row r="63" spans="1:8" ht="18" x14ac:dyDescent="0.25">
      <c r="A63" s="33"/>
      <c r="B63" s="33"/>
      <c r="C63" s="39"/>
      <c r="D63" s="113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114"/>
      <c r="E64" s="108"/>
      <c r="F64" s="109">
        <f>F62+F40</f>
        <v>15587052.33</v>
      </c>
      <c r="G64" s="108"/>
      <c r="H64" s="2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131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>
        <v>1</v>
      </c>
      <c r="E10" s="88">
        <v>240963</v>
      </c>
      <c r="F10" s="88">
        <v>68633</v>
      </c>
      <c r="G10" s="89">
        <f t="shared" ref="G10:G15" si="0">F10/E10</f>
        <v>0.28482796113926206</v>
      </c>
      <c r="H10" s="15"/>
    </row>
    <row r="11" spans="1:8" ht="15.75" x14ac:dyDescent="0.25">
      <c r="A11" s="83" t="s">
        <v>115</v>
      </c>
      <c r="B11" s="13"/>
      <c r="C11" s="14"/>
      <c r="D11" s="87"/>
      <c r="E11" s="88"/>
      <c r="F11" s="88"/>
      <c r="G11" s="89"/>
      <c r="H11" s="15"/>
    </row>
    <row r="12" spans="1:8" ht="15.75" x14ac:dyDescent="0.25">
      <c r="A12" s="83" t="s">
        <v>69</v>
      </c>
      <c r="B12" s="13"/>
      <c r="C12" s="14"/>
      <c r="D12" s="87">
        <v>1</v>
      </c>
      <c r="E12" s="88">
        <v>128138</v>
      </c>
      <c r="F12" s="88">
        <v>43297.5</v>
      </c>
      <c r="G12" s="89">
        <f t="shared" si="0"/>
        <v>0.33789742309073029</v>
      </c>
      <c r="H12" s="15"/>
    </row>
    <row r="13" spans="1:8" ht="15.75" x14ac:dyDescent="0.25">
      <c r="A13" s="83" t="s">
        <v>70</v>
      </c>
      <c r="B13" s="13"/>
      <c r="C13" s="14"/>
      <c r="D13" s="87">
        <v>1</v>
      </c>
      <c r="E13" s="88">
        <v>6870</v>
      </c>
      <c r="F13" s="88">
        <v>4243</v>
      </c>
      <c r="G13" s="89">
        <f t="shared" si="0"/>
        <v>0.61761280931586604</v>
      </c>
      <c r="H13" s="15"/>
    </row>
    <row r="14" spans="1:8" ht="15.75" x14ac:dyDescent="0.25">
      <c r="A14" s="83" t="s">
        <v>130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25</v>
      </c>
      <c r="B15" s="13"/>
      <c r="C15" s="14"/>
      <c r="D15" s="87">
        <v>1</v>
      </c>
      <c r="E15" s="88">
        <v>3355</v>
      </c>
      <c r="F15" s="88">
        <v>853</v>
      </c>
      <c r="G15" s="89">
        <f t="shared" si="0"/>
        <v>0.25424739195231</v>
      </c>
      <c r="H15" s="15"/>
    </row>
    <row r="16" spans="1:8" ht="15.75" x14ac:dyDescent="0.25">
      <c r="A16" s="83" t="s">
        <v>126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16</v>
      </c>
      <c r="B17" s="13"/>
      <c r="C17" s="14"/>
      <c r="D17" s="87"/>
      <c r="E17" s="88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88">
        <v>482606</v>
      </c>
      <c r="F18" s="88">
        <v>76536.5</v>
      </c>
      <c r="G18" s="89">
        <f>F18/E18</f>
        <v>0.15859002996232952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116</v>
      </c>
      <c r="B20" s="13"/>
      <c r="C20" s="14"/>
      <c r="D20" s="87"/>
      <c r="E20" s="88"/>
      <c r="F20" s="88"/>
      <c r="G20" s="89"/>
      <c r="H20" s="15"/>
    </row>
    <row r="21" spans="1:8" ht="15.75" x14ac:dyDescent="0.25">
      <c r="A21" s="83" t="s">
        <v>146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88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136</v>
      </c>
      <c r="B23" s="13"/>
      <c r="C23" s="14"/>
      <c r="D23" s="87">
        <v>4</v>
      </c>
      <c r="E23" s="88">
        <v>549744</v>
      </c>
      <c r="F23" s="88">
        <v>146169</v>
      </c>
      <c r="G23" s="89">
        <f>F23/E23</f>
        <v>0.26588557583165984</v>
      </c>
      <c r="H23" s="15"/>
    </row>
    <row r="24" spans="1:8" ht="15.75" x14ac:dyDescent="0.25">
      <c r="A24" s="83" t="s">
        <v>10</v>
      </c>
      <c r="B24" s="13"/>
      <c r="C24" s="14"/>
      <c r="D24" s="87">
        <v>2</v>
      </c>
      <c r="E24" s="88">
        <v>6835</v>
      </c>
      <c r="F24" s="88">
        <v>-5862.5</v>
      </c>
      <c r="G24" s="89">
        <f>F24/E24</f>
        <v>-0.85771762984637889</v>
      </c>
      <c r="H24" s="15"/>
    </row>
    <row r="25" spans="1:8" ht="15.75" x14ac:dyDescent="0.25">
      <c r="A25" s="84" t="s">
        <v>20</v>
      </c>
      <c r="B25" s="13"/>
      <c r="C25" s="14"/>
      <c r="D25" s="87">
        <v>2</v>
      </c>
      <c r="E25" s="88">
        <v>43743</v>
      </c>
      <c r="F25" s="88">
        <v>779</v>
      </c>
      <c r="G25" s="89">
        <f>F25/E25</f>
        <v>1.780856365589923E-2</v>
      </c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103</v>
      </c>
      <c r="B29" s="13"/>
      <c r="C29" s="14"/>
      <c r="D29" s="87"/>
      <c r="E29" s="88"/>
      <c r="F29" s="88"/>
      <c r="G29" s="89"/>
      <c r="H29" s="15"/>
    </row>
    <row r="30" spans="1:8" ht="15.75" x14ac:dyDescent="0.25">
      <c r="A30" s="85" t="s">
        <v>73</v>
      </c>
      <c r="B30" s="13"/>
      <c r="C30" s="14"/>
      <c r="D30" s="87"/>
      <c r="E30" s="88"/>
      <c r="F30" s="88"/>
      <c r="G30" s="89"/>
      <c r="H30" s="15"/>
    </row>
    <row r="31" spans="1:8" ht="15.75" x14ac:dyDescent="0.25">
      <c r="A31" s="85" t="s">
        <v>124</v>
      </c>
      <c r="B31" s="13"/>
      <c r="C31" s="14"/>
      <c r="D31" s="87"/>
      <c r="E31" s="88"/>
      <c r="F31" s="88"/>
      <c r="G31" s="89"/>
      <c r="H31" s="15"/>
    </row>
    <row r="32" spans="1:8" ht="15.75" x14ac:dyDescent="0.25">
      <c r="A32" s="85" t="s">
        <v>57</v>
      </c>
      <c r="B32" s="13"/>
      <c r="C32" s="14"/>
      <c r="D32" s="87"/>
      <c r="E32" s="88"/>
      <c r="F32" s="88"/>
      <c r="G32" s="89"/>
      <c r="H32" s="15"/>
    </row>
    <row r="33" spans="1:8" ht="15.75" x14ac:dyDescent="0.25">
      <c r="A33" s="85" t="s">
        <v>112</v>
      </c>
      <c r="B33" s="13"/>
      <c r="C33" s="14"/>
      <c r="D33" s="87"/>
      <c r="E33" s="88"/>
      <c r="F33" s="88"/>
      <c r="G33" s="89"/>
      <c r="H33" s="15"/>
    </row>
    <row r="34" spans="1:8" ht="15.75" x14ac:dyDescent="0.25">
      <c r="A34" s="85" t="s">
        <v>117</v>
      </c>
      <c r="B34" s="13"/>
      <c r="C34" s="14"/>
      <c r="D34" s="87"/>
      <c r="E34" s="88"/>
      <c r="F34" s="88"/>
      <c r="G34" s="89"/>
      <c r="H34" s="15"/>
    </row>
    <row r="35" spans="1:8" x14ac:dyDescent="0.2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13</v>
      </c>
      <c r="E39" s="96">
        <f>SUM(E9:E38)</f>
        <v>1462254</v>
      </c>
      <c r="F39" s="96">
        <f>SUM(F9:F38)</f>
        <v>334648.5</v>
      </c>
      <c r="G39" s="97">
        <f>F39/E39</f>
        <v>0.22885798226573495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29</v>
      </c>
      <c r="E44" s="88">
        <v>1253104.8</v>
      </c>
      <c r="F44" s="88">
        <v>51282.2</v>
      </c>
      <c r="G44" s="89">
        <f>1-(+F44/E44)</f>
        <v>0.95907588894400531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x14ac:dyDescent="0.25">
      <c r="A46" s="27" t="s">
        <v>38</v>
      </c>
      <c r="B46" s="28"/>
      <c r="C46" s="14"/>
      <c r="D46" s="87">
        <v>122</v>
      </c>
      <c r="E46" s="88">
        <v>3744538</v>
      </c>
      <c r="F46" s="88">
        <v>312721.67</v>
      </c>
      <c r="G46" s="89">
        <f>1-(+F46/E46)</f>
        <v>0.91648591361604559</v>
      </c>
      <c r="H46" s="15"/>
    </row>
    <row r="47" spans="1:8" ht="15.75" x14ac:dyDescent="0.25">
      <c r="A47" s="27" t="s">
        <v>39</v>
      </c>
      <c r="B47" s="28"/>
      <c r="C47" s="14"/>
      <c r="D47" s="87">
        <v>4</v>
      </c>
      <c r="E47" s="88">
        <v>507526</v>
      </c>
      <c r="F47" s="88">
        <v>31625.77</v>
      </c>
      <c r="G47" s="89"/>
      <c r="H47" s="15"/>
    </row>
    <row r="48" spans="1:8" ht="15.75" x14ac:dyDescent="0.25">
      <c r="A48" s="27" t="s">
        <v>40</v>
      </c>
      <c r="B48" s="28"/>
      <c r="C48" s="14"/>
      <c r="D48" s="87">
        <v>50</v>
      </c>
      <c r="E48" s="88">
        <v>2284034</v>
      </c>
      <c r="F48" s="88">
        <v>224675.66</v>
      </c>
      <c r="G48" s="89">
        <f>1-(+F48/E48)</f>
        <v>0.90163208603724809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20</v>
      </c>
      <c r="E50" s="88">
        <v>912680</v>
      </c>
      <c r="F50" s="88">
        <v>50145</v>
      </c>
      <c r="G50" s="89">
        <f>1-(+F50/E50)</f>
        <v>0.94505741333216464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9" t="s">
        <v>64</v>
      </c>
      <c r="B53" s="30"/>
      <c r="C53" s="14"/>
      <c r="D53" s="87"/>
      <c r="E53" s="88"/>
      <c r="F53" s="88"/>
      <c r="G53" s="89"/>
      <c r="H53" s="15"/>
    </row>
    <row r="54" spans="1:8" ht="15.75" x14ac:dyDescent="0.25">
      <c r="A54" s="27" t="s">
        <v>65</v>
      </c>
      <c r="B54" s="30"/>
      <c r="C54" s="14"/>
      <c r="D54" s="87">
        <v>708</v>
      </c>
      <c r="E54" s="88">
        <v>37702410.119999997</v>
      </c>
      <c r="F54" s="88">
        <v>4549161.32</v>
      </c>
      <c r="G54" s="89">
        <f>1-(+F54/E54)</f>
        <v>0.87934030462453627</v>
      </c>
      <c r="H54" s="15"/>
    </row>
    <row r="55" spans="1:8" ht="15.75" x14ac:dyDescent="0.25">
      <c r="A55" s="27" t="s">
        <v>66</v>
      </c>
      <c r="B55" s="30"/>
      <c r="C55" s="14"/>
      <c r="D55" s="87">
        <v>5</v>
      </c>
      <c r="E55" s="88">
        <v>469001.32</v>
      </c>
      <c r="F55" s="88">
        <v>28193</v>
      </c>
      <c r="G55" s="89">
        <f>1-(+F55/E55)</f>
        <v>0.93988716279092777</v>
      </c>
      <c r="H55" s="15"/>
    </row>
    <row r="56" spans="1:8" x14ac:dyDescent="0.2">
      <c r="A56" s="16" t="s">
        <v>45</v>
      </c>
      <c r="B56" s="30"/>
      <c r="C56" s="14"/>
      <c r="D56" s="91"/>
      <c r="E56" s="111"/>
      <c r="F56" s="88"/>
      <c r="G56" s="93"/>
      <c r="H56" s="15"/>
    </row>
    <row r="57" spans="1:8" x14ac:dyDescent="0.2">
      <c r="A57" s="16" t="s">
        <v>46</v>
      </c>
      <c r="B57" s="28"/>
      <c r="C57" s="14"/>
      <c r="D57" s="91"/>
      <c r="E57" s="111"/>
      <c r="F57" s="88"/>
      <c r="G57" s="93"/>
      <c r="H57" s="15"/>
    </row>
    <row r="58" spans="1:8" x14ac:dyDescent="0.2">
      <c r="A58" s="16" t="s">
        <v>47</v>
      </c>
      <c r="B58" s="28"/>
      <c r="C58" s="14"/>
      <c r="D58" s="91"/>
      <c r="E58" s="110"/>
      <c r="F58" s="88"/>
      <c r="G58" s="93"/>
      <c r="H58" s="15"/>
    </row>
    <row r="59" spans="1:8" x14ac:dyDescent="0.2">
      <c r="A59" s="16" t="s">
        <v>30</v>
      </c>
      <c r="B59" s="28"/>
      <c r="C59" s="14"/>
      <c r="D59" s="91"/>
      <c r="E59" s="110"/>
      <c r="F59" s="88"/>
      <c r="G59" s="93"/>
      <c r="H59" s="15"/>
    </row>
    <row r="60" spans="1:8" ht="15.75" x14ac:dyDescent="0.25">
      <c r="A60" s="32"/>
      <c r="B60" s="18"/>
      <c r="C60" s="14"/>
      <c r="D60" s="91"/>
      <c r="E60" s="94"/>
      <c r="F60" s="94"/>
      <c r="G60" s="93"/>
      <c r="H60" s="15"/>
    </row>
    <row r="61" spans="1:8" ht="15.75" x14ac:dyDescent="0.25">
      <c r="A61" s="20" t="s">
        <v>48</v>
      </c>
      <c r="B61" s="20"/>
      <c r="C61" s="21"/>
      <c r="D61" s="95">
        <f>SUM(D44:D57)</f>
        <v>938</v>
      </c>
      <c r="E61" s="96">
        <f>SUM(E44:E60)</f>
        <v>46873294.240000002</v>
      </c>
      <c r="F61" s="96">
        <f>SUM(F44:F60)</f>
        <v>5247804.62</v>
      </c>
      <c r="G61" s="97">
        <f>1-(+F61/E61)</f>
        <v>0.8880427607001492</v>
      </c>
      <c r="H61" s="2"/>
    </row>
    <row r="62" spans="1:8" x14ac:dyDescent="0.2">
      <c r="A62" s="33"/>
      <c r="B62" s="33"/>
      <c r="C62" s="33"/>
      <c r="D62" s="106"/>
      <c r="E62" s="107"/>
      <c r="F62" s="34"/>
      <c r="G62" s="34"/>
      <c r="H62" s="2"/>
    </row>
    <row r="63" spans="1:8" ht="18" x14ac:dyDescent="0.25">
      <c r="A63" s="35" t="s">
        <v>49</v>
      </c>
      <c r="B63" s="36"/>
      <c r="C63" s="36"/>
      <c r="D63" s="108"/>
      <c r="E63" s="108"/>
      <c r="F63" s="109">
        <f>F61+F39</f>
        <v>5582453.1200000001</v>
      </c>
      <c r="G63" s="108"/>
      <c r="H63" s="2"/>
    </row>
    <row r="64" spans="1:8" ht="18" x14ac:dyDescent="0.25">
      <c r="A64" s="38"/>
      <c r="B64" s="39"/>
      <c r="C64" s="39"/>
      <c r="D64" s="36"/>
      <c r="E64" s="36"/>
      <c r="F64" s="37"/>
      <c r="G64" s="36"/>
      <c r="H64" s="2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131</v>
      </c>
      <c r="B9" s="13"/>
      <c r="C9" s="14"/>
      <c r="D9" s="87"/>
      <c r="E9" s="115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115"/>
      <c r="F10" s="88"/>
      <c r="G10" s="89"/>
      <c r="H10" s="15"/>
    </row>
    <row r="11" spans="1:8" ht="15.75" x14ac:dyDescent="0.25">
      <c r="A11" s="83" t="s">
        <v>115</v>
      </c>
      <c r="B11" s="13"/>
      <c r="C11" s="14"/>
      <c r="D11" s="87">
        <v>6</v>
      </c>
      <c r="E11" s="115">
        <v>1389942</v>
      </c>
      <c r="F11" s="88">
        <v>227694</v>
      </c>
      <c r="G11" s="89">
        <f>F11/E11</f>
        <v>0.16381546855911974</v>
      </c>
      <c r="H11" s="15"/>
    </row>
    <row r="12" spans="1:8" ht="15.75" x14ac:dyDescent="0.25">
      <c r="A12" s="83" t="s">
        <v>69</v>
      </c>
      <c r="B12" s="13"/>
      <c r="C12" s="14"/>
      <c r="D12" s="87"/>
      <c r="E12" s="115"/>
      <c r="F12" s="88"/>
      <c r="G12" s="89"/>
      <c r="H12" s="15"/>
    </row>
    <row r="13" spans="1:8" ht="15.75" x14ac:dyDescent="0.25">
      <c r="A13" s="83" t="s">
        <v>70</v>
      </c>
      <c r="B13" s="13"/>
      <c r="C13" s="14"/>
      <c r="D13" s="87">
        <v>1</v>
      </c>
      <c r="E13" s="115">
        <v>156141</v>
      </c>
      <c r="F13" s="88">
        <v>36117</v>
      </c>
      <c r="G13" s="89">
        <f>F13/E13</f>
        <v>0.23131016196898957</v>
      </c>
      <c r="H13" s="15"/>
    </row>
    <row r="14" spans="1:8" ht="15.75" x14ac:dyDescent="0.25">
      <c r="A14" s="83" t="s">
        <v>130</v>
      </c>
      <c r="B14" s="13"/>
      <c r="C14" s="14"/>
      <c r="D14" s="87"/>
      <c r="E14" s="115"/>
      <c r="F14" s="88"/>
      <c r="G14" s="89"/>
      <c r="H14" s="15"/>
    </row>
    <row r="15" spans="1:8" ht="15.75" x14ac:dyDescent="0.25">
      <c r="A15" s="83" t="s">
        <v>25</v>
      </c>
      <c r="B15" s="13"/>
      <c r="C15" s="14"/>
      <c r="D15" s="87">
        <v>2</v>
      </c>
      <c r="E15" s="115">
        <v>364859</v>
      </c>
      <c r="F15" s="88">
        <v>77245.5</v>
      </c>
      <c r="G15" s="89">
        <f t="shared" ref="G15:G21" si="0">F15/E15</f>
        <v>0.21171329198402672</v>
      </c>
      <c r="H15" s="15"/>
    </row>
    <row r="16" spans="1:8" ht="15.75" x14ac:dyDescent="0.25">
      <c r="A16" s="83" t="s">
        <v>126</v>
      </c>
      <c r="B16" s="13"/>
      <c r="C16" s="14"/>
      <c r="D16" s="87">
        <v>1</v>
      </c>
      <c r="E16" s="115">
        <v>140296</v>
      </c>
      <c r="F16" s="88">
        <v>37108</v>
      </c>
      <c r="G16" s="89">
        <f t="shared" si="0"/>
        <v>0.26449791868620631</v>
      </c>
      <c r="H16" s="15"/>
    </row>
    <row r="17" spans="1:8" ht="15.75" x14ac:dyDescent="0.25">
      <c r="A17" s="83" t="s">
        <v>16</v>
      </c>
      <c r="B17" s="13"/>
      <c r="C17" s="14"/>
      <c r="D17" s="87"/>
      <c r="E17" s="115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3</v>
      </c>
      <c r="E18" s="115">
        <v>705552</v>
      </c>
      <c r="F18" s="88">
        <v>219716</v>
      </c>
      <c r="G18" s="89">
        <f t="shared" si="0"/>
        <v>0.31141007324761322</v>
      </c>
      <c r="H18" s="15"/>
    </row>
    <row r="19" spans="1:8" ht="15.75" x14ac:dyDescent="0.25">
      <c r="A19" s="83" t="s">
        <v>15</v>
      </c>
      <c r="B19" s="13"/>
      <c r="C19" s="14"/>
      <c r="D19" s="87">
        <v>3</v>
      </c>
      <c r="E19" s="115">
        <v>1440512</v>
      </c>
      <c r="F19" s="88">
        <v>666670</v>
      </c>
      <c r="G19" s="89">
        <f t="shared" si="0"/>
        <v>0.46280072640838815</v>
      </c>
      <c r="H19" s="15"/>
    </row>
    <row r="20" spans="1:8" ht="15.75" x14ac:dyDescent="0.25">
      <c r="A20" s="83" t="s">
        <v>116</v>
      </c>
      <c r="B20" s="13"/>
      <c r="C20" s="14"/>
      <c r="D20" s="87">
        <v>28</v>
      </c>
      <c r="E20" s="115">
        <v>2881155</v>
      </c>
      <c r="F20" s="88">
        <v>84006</v>
      </c>
      <c r="G20" s="89">
        <f t="shared" si="0"/>
        <v>2.9157056805343692E-2</v>
      </c>
      <c r="H20" s="15"/>
    </row>
    <row r="21" spans="1:8" ht="15.75" x14ac:dyDescent="0.25">
      <c r="A21" s="83" t="s">
        <v>146</v>
      </c>
      <c r="B21" s="13"/>
      <c r="C21" s="14"/>
      <c r="D21" s="87">
        <v>1</v>
      </c>
      <c r="E21" s="115">
        <v>254787</v>
      </c>
      <c r="F21" s="88">
        <v>60394</v>
      </c>
      <c r="G21" s="89">
        <f t="shared" si="0"/>
        <v>0.23703721147468276</v>
      </c>
      <c r="H21" s="15"/>
    </row>
    <row r="22" spans="1:8" ht="15.75" x14ac:dyDescent="0.25">
      <c r="A22" s="83" t="s">
        <v>88</v>
      </c>
      <c r="B22" s="13"/>
      <c r="C22" s="14"/>
      <c r="D22" s="87">
        <v>1</v>
      </c>
      <c r="E22" s="115">
        <v>95493</v>
      </c>
      <c r="F22" s="88">
        <v>28976</v>
      </c>
      <c r="G22" s="89">
        <f>F22/E22</f>
        <v>0.30343585393693778</v>
      </c>
      <c r="H22" s="15"/>
    </row>
    <row r="23" spans="1:8" ht="15.75" x14ac:dyDescent="0.25">
      <c r="A23" s="83" t="s">
        <v>136</v>
      </c>
      <c r="B23" s="13"/>
      <c r="C23" s="14"/>
      <c r="D23" s="87"/>
      <c r="E23" s="115"/>
      <c r="F23" s="88"/>
      <c r="G23" s="89"/>
      <c r="H23" s="15"/>
    </row>
    <row r="24" spans="1:8" ht="15.75" x14ac:dyDescent="0.25">
      <c r="A24" s="83" t="s">
        <v>10</v>
      </c>
      <c r="B24" s="13"/>
      <c r="C24" s="14"/>
      <c r="D24" s="87"/>
      <c r="E24" s="115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>
        <v>4</v>
      </c>
      <c r="E25" s="115">
        <v>620462</v>
      </c>
      <c r="F25" s="88">
        <v>131842</v>
      </c>
      <c r="G25" s="89">
        <f>F25/E25</f>
        <v>0.21249004773862057</v>
      </c>
      <c r="H25" s="15"/>
    </row>
    <row r="26" spans="1:8" ht="15.75" x14ac:dyDescent="0.25">
      <c r="A26" s="84" t="s">
        <v>21</v>
      </c>
      <c r="B26" s="13"/>
      <c r="C26" s="14"/>
      <c r="D26" s="87">
        <v>13</v>
      </c>
      <c r="E26" s="115">
        <v>149832</v>
      </c>
      <c r="F26" s="88">
        <v>149832</v>
      </c>
      <c r="G26" s="89">
        <f>F26/E26</f>
        <v>1</v>
      </c>
      <c r="H26" s="15"/>
    </row>
    <row r="27" spans="1:8" ht="15.75" x14ac:dyDescent="0.25">
      <c r="A27" s="85" t="s">
        <v>22</v>
      </c>
      <c r="B27" s="13"/>
      <c r="C27" s="14"/>
      <c r="D27" s="87"/>
      <c r="E27" s="115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115">
        <v>36488</v>
      </c>
      <c r="F28" s="88">
        <v>6738</v>
      </c>
      <c r="G28" s="89">
        <f t="shared" ref="G28:G34" si="1">F28/E28</f>
        <v>0.18466345099758824</v>
      </c>
      <c r="H28" s="15"/>
    </row>
    <row r="29" spans="1:8" ht="15.75" x14ac:dyDescent="0.25">
      <c r="A29" s="85" t="s">
        <v>103</v>
      </c>
      <c r="B29" s="13"/>
      <c r="C29" s="14"/>
      <c r="D29" s="87">
        <v>1</v>
      </c>
      <c r="E29" s="115">
        <v>72309</v>
      </c>
      <c r="F29" s="88">
        <v>27230</v>
      </c>
      <c r="G29" s="89">
        <f t="shared" si="1"/>
        <v>0.37657829592443542</v>
      </c>
      <c r="H29" s="15"/>
    </row>
    <row r="30" spans="1:8" ht="15.75" x14ac:dyDescent="0.25">
      <c r="A30" s="85" t="s">
        <v>73</v>
      </c>
      <c r="B30" s="13"/>
      <c r="C30" s="14"/>
      <c r="D30" s="87">
        <v>1</v>
      </c>
      <c r="E30" s="115">
        <v>177118</v>
      </c>
      <c r="F30" s="88">
        <v>48624</v>
      </c>
      <c r="G30" s="89">
        <f t="shared" si="1"/>
        <v>0.27452884517666187</v>
      </c>
      <c r="H30" s="15"/>
    </row>
    <row r="31" spans="1:8" ht="15.75" x14ac:dyDescent="0.25">
      <c r="A31" s="85" t="s">
        <v>124</v>
      </c>
      <c r="B31" s="13"/>
      <c r="C31" s="14"/>
      <c r="D31" s="87"/>
      <c r="E31" s="115"/>
      <c r="F31" s="88"/>
      <c r="G31" s="89"/>
      <c r="H31" s="15"/>
    </row>
    <row r="32" spans="1:8" ht="15.75" x14ac:dyDescent="0.25">
      <c r="A32" s="85" t="s">
        <v>57</v>
      </c>
      <c r="B32" s="13"/>
      <c r="C32" s="14"/>
      <c r="D32" s="87">
        <v>1</v>
      </c>
      <c r="E32" s="115">
        <v>133631</v>
      </c>
      <c r="F32" s="88">
        <v>42627.5</v>
      </c>
      <c r="G32" s="89">
        <f t="shared" si="1"/>
        <v>0.31899409568139131</v>
      </c>
      <c r="H32" s="15"/>
    </row>
    <row r="33" spans="1:8" ht="15.75" x14ac:dyDescent="0.25">
      <c r="A33" s="85" t="s">
        <v>112</v>
      </c>
      <c r="B33" s="13"/>
      <c r="C33" s="14"/>
      <c r="D33" s="87">
        <v>1</v>
      </c>
      <c r="E33" s="115">
        <v>119178</v>
      </c>
      <c r="F33" s="88">
        <v>34490.5</v>
      </c>
      <c r="G33" s="89">
        <f t="shared" si="1"/>
        <v>0.28940324556545671</v>
      </c>
      <c r="H33" s="15"/>
    </row>
    <row r="34" spans="1:8" ht="15.75" x14ac:dyDescent="0.25">
      <c r="A34" s="85" t="s">
        <v>117</v>
      </c>
      <c r="B34" s="13"/>
      <c r="C34" s="14"/>
      <c r="D34" s="87">
        <v>9</v>
      </c>
      <c r="E34" s="115">
        <v>3830934</v>
      </c>
      <c r="F34" s="88">
        <v>722095</v>
      </c>
      <c r="G34" s="89">
        <f t="shared" si="1"/>
        <v>0.18849058741288677</v>
      </c>
      <c r="H34" s="15"/>
    </row>
    <row r="35" spans="1:8" x14ac:dyDescent="0.2">
      <c r="A35" s="16" t="s">
        <v>28</v>
      </c>
      <c r="B35" s="13"/>
      <c r="C35" s="14"/>
      <c r="D35" s="91"/>
      <c r="E35" s="115">
        <v>88800</v>
      </c>
      <c r="F35" s="88">
        <v>14047</v>
      </c>
      <c r="G35" s="93"/>
      <c r="H35" s="15"/>
    </row>
    <row r="36" spans="1:8" x14ac:dyDescent="0.2">
      <c r="A36" s="16" t="s">
        <v>47</v>
      </c>
      <c r="B36" s="13"/>
      <c r="C36" s="14"/>
      <c r="D36" s="91"/>
      <c r="E36" s="115"/>
      <c r="F36" s="88">
        <v>100</v>
      </c>
      <c r="G36" s="93"/>
      <c r="H36" s="15"/>
    </row>
    <row r="37" spans="1:8" x14ac:dyDescent="0.2">
      <c r="A37" s="16" t="s">
        <v>30</v>
      </c>
      <c r="B37" s="13"/>
      <c r="C37" s="14"/>
      <c r="D37" s="91"/>
      <c r="E37" s="115"/>
      <c r="F37" s="88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76</v>
      </c>
      <c r="E39" s="96">
        <f>SUM(E9:E38)</f>
        <v>12657489</v>
      </c>
      <c r="F39" s="96">
        <f>SUM(F9:F38)</f>
        <v>2615552.5</v>
      </c>
      <c r="G39" s="97">
        <f>F39/E39</f>
        <v>0.20664070891153846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164</v>
      </c>
      <c r="E44" s="88">
        <v>17380391.300000001</v>
      </c>
      <c r="F44" s="88">
        <v>957139.93</v>
      </c>
      <c r="G44" s="89">
        <f>1-(+F44/E44)</f>
        <v>0.94492989752192746</v>
      </c>
      <c r="H44" s="15"/>
    </row>
    <row r="45" spans="1:8" ht="15.75" x14ac:dyDescent="0.25">
      <c r="A45" s="27" t="s">
        <v>37</v>
      </c>
      <c r="B45" s="28"/>
      <c r="C45" s="14"/>
      <c r="D45" s="87">
        <v>6</v>
      </c>
      <c r="E45" s="88">
        <v>2270031.9700000002</v>
      </c>
      <c r="F45" s="88">
        <v>309785.37</v>
      </c>
      <c r="G45" s="89">
        <f t="shared" ref="G45:G53" si="2">1-(+F45/E45)</f>
        <v>0.86353259597484877</v>
      </c>
      <c r="H45" s="15"/>
    </row>
    <row r="46" spans="1:8" ht="15.75" x14ac:dyDescent="0.25">
      <c r="A46" s="27" t="s">
        <v>38</v>
      </c>
      <c r="B46" s="28"/>
      <c r="C46" s="14"/>
      <c r="D46" s="87">
        <v>273</v>
      </c>
      <c r="E46" s="88">
        <v>10613330.23</v>
      </c>
      <c r="F46" s="88">
        <v>765227.75</v>
      </c>
      <c r="G46" s="89">
        <f t="shared" si="2"/>
        <v>0.92789937433238612</v>
      </c>
      <c r="H46" s="15"/>
    </row>
    <row r="47" spans="1:8" ht="15.75" x14ac:dyDescent="0.25">
      <c r="A47" s="27" t="s">
        <v>39</v>
      </c>
      <c r="B47" s="28"/>
      <c r="C47" s="14"/>
      <c r="D47" s="87">
        <v>36</v>
      </c>
      <c r="E47" s="88">
        <v>3428707.65</v>
      </c>
      <c r="F47" s="88">
        <v>257084.37</v>
      </c>
      <c r="G47" s="89">
        <f t="shared" si="2"/>
        <v>0.92502003779762321</v>
      </c>
      <c r="H47" s="15"/>
    </row>
    <row r="48" spans="1:8" ht="15.75" x14ac:dyDescent="0.25">
      <c r="A48" s="27" t="s">
        <v>40</v>
      </c>
      <c r="B48" s="28"/>
      <c r="C48" s="14"/>
      <c r="D48" s="87">
        <v>95</v>
      </c>
      <c r="E48" s="88">
        <v>14218165.07</v>
      </c>
      <c r="F48" s="88">
        <v>901302.4</v>
      </c>
      <c r="G48" s="89">
        <f t="shared" si="2"/>
        <v>0.936609091569648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20</v>
      </c>
      <c r="E50" s="88">
        <v>2872135</v>
      </c>
      <c r="F50" s="88">
        <v>214565.87</v>
      </c>
      <c r="G50" s="89">
        <f t="shared" si="2"/>
        <v>0.92529394683745714</v>
      </c>
      <c r="H50" s="15"/>
    </row>
    <row r="51" spans="1:8" ht="15.75" x14ac:dyDescent="0.25">
      <c r="A51" s="27" t="s">
        <v>43</v>
      </c>
      <c r="B51" s="28"/>
      <c r="C51" s="14"/>
      <c r="D51" s="87">
        <v>3</v>
      </c>
      <c r="E51" s="88">
        <v>385570</v>
      </c>
      <c r="F51" s="88">
        <v>-1640</v>
      </c>
      <c r="G51" s="89">
        <f t="shared" si="2"/>
        <v>1.0042534429545866</v>
      </c>
      <c r="H51" s="15"/>
    </row>
    <row r="52" spans="1:8" ht="15.75" x14ac:dyDescent="0.25">
      <c r="A52" s="27" t="s">
        <v>44</v>
      </c>
      <c r="B52" s="28"/>
      <c r="C52" s="14"/>
      <c r="D52" s="87">
        <v>3</v>
      </c>
      <c r="E52" s="88">
        <v>353500</v>
      </c>
      <c r="F52" s="88">
        <v>11250</v>
      </c>
      <c r="G52" s="89">
        <f t="shared" si="2"/>
        <v>0.96817538896746813</v>
      </c>
      <c r="H52" s="15"/>
    </row>
    <row r="53" spans="1:8" ht="15.75" x14ac:dyDescent="0.25">
      <c r="A53" s="29" t="s">
        <v>64</v>
      </c>
      <c r="B53" s="30"/>
      <c r="C53" s="14"/>
      <c r="D53" s="87">
        <v>2</v>
      </c>
      <c r="E53" s="88">
        <v>202600</v>
      </c>
      <c r="F53" s="88">
        <v>-25800</v>
      </c>
      <c r="G53" s="89">
        <f t="shared" si="2"/>
        <v>1.1273445212240869</v>
      </c>
      <c r="H53" s="15"/>
    </row>
    <row r="54" spans="1:8" ht="15.75" x14ac:dyDescent="0.25">
      <c r="A54" s="27" t="s">
        <v>65</v>
      </c>
      <c r="B54" s="30"/>
      <c r="C54" s="14"/>
      <c r="D54" s="87">
        <v>1441</v>
      </c>
      <c r="E54" s="88">
        <v>96046804.319999993</v>
      </c>
      <c r="F54" s="88">
        <v>10783729.1</v>
      </c>
      <c r="G54" s="89">
        <f>1-(+F54/E54)</f>
        <v>0.8877242280329104</v>
      </c>
      <c r="H54" s="15"/>
    </row>
    <row r="55" spans="1:8" ht="15.75" x14ac:dyDescent="0.25">
      <c r="A55" s="27" t="s">
        <v>66</v>
      </c>
      <c r="B55" s="30"/>
      <c r="C55" s="14"/>
      <c r="D55" s="87">
        <v>22</v>
      </c>
      <c r="E55" s="88">
        <v>897271.77</v>
      </c>
      <c r="F55" s="88">
        <v>107069.8</v>
      </c>
      <c r="G55" s="89">
        <f>1-(+F55/E55)</f>
        <v>0.88067182811290268</v>
      </c>
      <c r="H55" s="15"/>
    </row>
    <row r="56" spans="1:8" x14ac:dyDescent="0.2">
      <c r="A56" s="16" t="s">
        <v>45</v>
      </c>
      <c r="B56" s="30"/>
      <c r="C56" s="14"/>
      <c r="D56" s="91"/>
      <c r="E56" s="111"/>
      <c r="F56" s="88"/>
      <c r="G56" s="93"/>
      <c r="H56" s="15"/>
    </row>
    <row r="57" spans="1:8" x14ac:dyDescent="0.2">
      <c r="A57" s="16" t="s">
        <v>46</v>
      </c>
      <c r="B57" s="28"/>
      <c r="C57" s="14"/>
      <c r="D57" s="91"/>
      <c r="E57" s="111"/>
      <c r="F57" s="88"/>
      <c r="G57" s="93"/>
      <c r="H57" s="15"/>
    </row>
    <row r="58" spans="1:8" x14ac:dyDescent="0.2">
      <c r="A58" s="16" t="s">
        <v>47</v>
      </c>
      <c r="B58" s="28"/>
      <c r="C58" s="14"/>
      <c r="D58" s="91"/>
      <c r="E58" s="110"/>
      <c r="F58" s="88"/>
      <c r="G58" s="93"/>
      <c r="H58" s="15"/>
    </row>
    <row r="59" spans="1:8" x14ac:dyDescent="0.2">
      <c r="A59" s="16" t="s">
        <v>30</v>
      </c>
      <c r="B59" s="28"/>
      <c r="C59" s="14"/>
      <c r="D59" s="91"/>
      <c r="E59" s="110"/>
      <c r="F59" s="88">
        <v>-0.03</v>
      </c>
      <c r="G59" s="93"/>
      <c r="H59" s="15"/>
    </row>
    <row r="60" spans="1:8" ht="15.75" x14ac:dyDescent="0.25">
      <c r="A60" s="32"/>
      <c r="B60" s="18"/>
      <c r="C60" s="14"/>
      <c r="D60" s="91"/>
      <c r="E60" s="112"/>
      <c r="F60" s="94"/>
      <c r="G60" s="93"/>
      <c r="H60" s="15"/>
    </row>
    <row r="61" spans="1:8" ht="15.75" x14ac:dyDescent="0.25">
      <c r="A61" s="20" t="s">
        <v>48</v>
      </c>
      <c r="B61" s="20"/>
      <c r="C61" s="21"/>
      <c r="D61" s="95">
        <f>SUM(D44:D57)</f>
        <v>2065</v>
      </c>
      <c r="E61" s="96">
        <f>SUM(E44:E60)</f>
        <v>148668507.31</v>
      </c>
      <c r="F61" s="96">
        <f>SUM(F44:F60)</f>
        <v>14279714.560000001</v>
      </c>
      <c r="G61" s="97">
        <f>1-(F61/E61)</f>
        <v>0.90394929754541575</v>
      </c>
      <c r="H61" s="15"/>
    </row>
    <row r="62" spans="1:8" x14ac:dyDescent="0.2">
      <c r="A62" s="33"/>
      <c r="B62" s="33"/>
      <c r="C62" s="50"/>
      <c r="D62" s="113"/>
      <c r="E62" s="107"/>
      <c r="F62" s="34"/>
      <c r="G62" s="34"/>
      <c r="H62" s="2"/>
    </row>
    <row r="63" spans="1:8" ht="18" x14ac:dyDescent="0.25">
      <c r="A63" s="35" t="s">
        <v>49</v>
      </c>
      <c r="B63" s="36"/>
      <c r="C63" s="39"/>
      <c r="D63" s="114"/>
      <c r="E63" s="108"/>
      <c r="F63" s="109">
        <f>F61+F39</f>
        <v>16895267.060000002</v>
      </c>
      <c r="G63" s="108"/>
      <c r="H63" s="2"/>
    </row>
    <row r="64" spans="1:8" ht="18" x14ac:dyDescent="0.25">
      <c r="A64" s="38"/>
      <c r="B64" s="39"/>
      <c r="C64" s="39"/>
      <c r="D64" s="51"/>
      <c r="E64" s="36"/>
      <c r="F64" s="37"/>
      <c r="G64" s="36"/>
      <c r="H64" s="2"/>
    </row>
    <row r="65" spans="1:8" ht="18" x14ac:dyDescent="0.25">
      <c r="A65" s="38"/>
      <c r="B65" s="39"/>
      <c r="C65" s="39"/>
      <c r="D65" s="51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DECEMBER 2018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75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83" t="s">
        <v>10</v>
      </c>
      <c r="B9" s="13"/>
      <c r="C9" s="14"/>
      <c r="D9" s="87">
        <v>5</v>
      </c>
      <c r="E9" s="88">
        <v>241122</v>
      </c>
      <c r="F9" s="88">
        <v>36652.5</v>
      </c>
      <c r="G9" s="89">
        <f>F9/E9</f>
        <v>0.1520081120760445</v>
      </c>
      <c r="H9" s="15"/>
    </row>
    <row r="10" spans="1:8" ht="15.75" customHeight="1" x14ac:dyDescent="0.3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customHeight="1" x14ac:dyDescent="0.35">
      <c r="A11" s="83" t="s">
        <v>76</v>
      </c>
      <c r="B11" s="13"/>
      <c r="C11" s="14"/>
      <c r="D11" s="87"/>
      <c r="E11" s="88"/>
      <c r="F11" s="88"/>
      <c r="G11" s="89"/>
      <c r="H11" s="15"/>
    </row>
    <row r="12" spans="1:8" ht="15.75" customHeight="1" x14ac:dyDescent="0.3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customHeight="1" x14ac:dyDescent="0.35">
      <c r="A13" s="83" t="s">
        <v>132</v>
      </c>
      <c r="B13" s="13"/>
      <c r="C13" s="14"/>
      <c r="D13" s="87"/>
      <c r="E13" s="88"/>
      <c r="F13" s="88"/>
      <c r="G13" s="89"/>
      <c r="H13" s="15"/>
    </row>
    <row r="14" spans="1:8" ht="15.75" customHeight="1" x14ac:dyDescent="0.35">
      <c r="A14" s="83" t="s">
        <v>111</v>
      </c>
      <c r="B14" s="13"/>
      <c r="C14" s="14"/>
      <c r="D14" s="87">
        <v>1</v>
      </c>
      <c r="E14" s="88">
        <v>55172</v>
      </c>
      <c r="F14" s="88">
        <v>15652</v>
      </c>
      <c r="G14" s="89">
        <f>F14/E14</f>
        <v>0.28369462770970783</v>
      </c>
      <c r="H14" s="15"/>
    </row>
    <row r="15" spans="1:8" ht="15.75" customHeight="1" x14ac:dyDescent="0.35">
      <c r="A15" s="83" t="s">
        <v>61</v>
      </c>
      <c r="B15" s="13"/>
      <c r="C15" s="14"/>
      <c r="D15" s="87">
        <v>1</v>
      </c>
      <c r="E15" s="88">
        <v>56860</v>
      </c>
      <c r="F15" s="88">
        <v>6389.5</v>
      </c>
      <c r="G15" s="89">
        <f>F15/E15</f>
        <v>0.11237249384453042</v>
      </c>
      <c r="H15" s="15"/>
    </row>
    <row r="16" spans="1:8" ht="15.75" customHeight="1" x14ac:dyDescent="0.35">
      <c r="A16" s="83" t="s">
        <v>77</v>
      </c>
      <c r="B16" s="13"/>
      <c r="C16" s="14"/>
      <c r="D16" s="87"/>
      <c r="E16" s="88"/>
      <c r="F16" s="88"/>
      <c r="G16" s="89"/>
      <c r="H16" s="15"/>
    </row>
    <row r="17" spans="1:8" ht="15.75" customHeight="1" x14ac:dyDescent="0.35">
      <c r="A17" s="83" t="s">
        <v>25</v>
      </c>
      <c r="B17" s="13"/>
      <c r="C17" s="14"/>
      <c r="D17" s="87">
        <v>1</v>
      </c>
      <c r="E17" s="88">
        <v>45985</v>
      </c>
      <c r="F17" s="88">
        <v>19091.5</v>
      </c>
      <c r="G17" s="89">
        <f>F17/E17</f>
        <v>0.41516798956181361</v>
      </c>
      <c r="H17" s="15"/>
    </row>
    <row r="18" spans="1:8" ht="15.75" customHeight="1" x14ac:dyDescent="0.35">
      <c r="A18" s="83" t="s">
        <v>14</v>
      </c>
      <c r="B18" s="13"/>
      <c r="C18" s="14"/>
      <c r="D18" s="87">
        <v>2</v>
      </c>
      <c r="E18" s="88">
        <v>144562</v>
      </c>
      <c r="F18" s="88">
        <v>57538.5</v>
      </c>
      <c r="G18" s="89">
        <f>F18/E18</f>
        <v>0.39801953487085129</v>
      </c>
      <c r="H18" s="15"/>
    </row>
    <row r="19" spans="1:8" ht="15.75" customHeight="1" x14ac:dyDescent="0.3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customHeight="1" x14ac:dyDescent="0.3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customHeight="1" x14ac:dyDescent="0.35">
      <c r="A21" s="83" t="s">
        <v>78</v>
      </c>
      <c r="B21" s="13"/>
      <c r="C21" s="14"/>
      <c r="D21" s="87"/>
      <c r="E21" s="88"/>
      <c r="F21" s="88"/>
      <c r="G21" s="89"/>
      <c r="H21" s="15"/>
    </row>
    <row r="22" spans="1:8" ht="15.75" customHeight="1" x14ac:dyDescent="0.35">
      <c r="A22" s="83" t="s">
        <v>17</v>
      </c>
      <c r="B22" s="13"/>
      <c r="C22" s="14"/>
      <c r="D22" s="87"/>
      <c r="E22" s="88"/>
      <c r="F22" s="88"/>
      <c r="G22" s="89"/>
      <c r="H22" s="15"/>
    </row>
    <row r="23" spans="1:8" ht="15.75" customHeight="1" x14ac:dyDescent="0.3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customHeight="1" x14ac:dyDescent="0.3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customHeight="1" x14ac:dyDescent="0.35">
      <c r="A25" s="84" t="s">
        <v>20</v>
      </c>
      <c r="B25" s="13"/>
      <c r="C25" s="14"/>
      <c r="D25" s="87"/>
      <c r="E25" s="88"/>
      <c r="F25" s="88"/>
      <c r="G25" s="89"/>
      <c r="H25" s="15"/>
    </row>
    <row r="26" spans="1:8" ht="15.75" customHeight="1" x14ac:dyDescent="0.3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customHeight="1" x14ac:dyDescent="0.3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customHeight="1" x14ac:dyDescent="0.3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customHeight="1" x14ac:dyDescent="0.35">
      <c r="A29" s="85" t="s">
        <v>24</v>
      </c>
      <c r="B29" s="13"/>
      <c r="C29" s="14"/>
      <c r="D29" s="87"/>
      <c r="E29" s="88"/>
      <c r="F29" s="88"/>
      <c r="G29" s="89"/>
      <c r="H29" s="15"/>
    </row>
    <row r="30" spans="1:8" ht="15.75" customHeight="1" x14ac:dyDescent="0.35">
      <c r="A30" s="85" t="s">
        <v>128</v>
      </c>
      <c r="B30" s="13"/>
      <c r="C30" s="14"/>
      <c r="D30" s="87"/>
      <c r="E30" s="88"/>
      <c r="F30" s="88"/>
      <c r="G30" s="89"/>
      <c r="H30" s="15"/>
    </row>
    <row r="31" spans="1:8" ht="15.75" customHeight="1" x14ac:dyDescent="0.35">
      <c r="A31" s="85" t="s">
        <v>27</v>
      </c>
      <c r="B31" s="13"/>
      <c r="C31" s="14"/>
      <c r="D31" s="87">
        <v>1</v>
      </c>
      <c r="E31" s="88">
        <v>86664</v>
      </c>
      <c r="F31" s="88">
        <v>20319.5</v>
      </c>
      <c r="G31" s="89">
        <f>F31/E31</f>
        <v>0.23446298347641467</v>
      </c>
      <c r="H31" s="15"/>
    </row>
    <row r="32" spans="1:8" ht="15.75" customHeight="1" x14ac:dyDescent="0.35">
      <c r="A32" s="85" t="s">
        <v>57</v>
      </c>
      <c r="B32" s="13"/>
      <c r="C32" s="14"/>
      <c r="D32" s="87"/>
      <c r="E32" s="88"/>
      <c r="F32" s="88"/>
      <c r="G32" s="89"/>
      <c r="H32" s="15"/>
    </row>
    <row r="33" spans="1:8" ht="15.75" customHeight="1" x14ac:dyDescent="0.35">
      <c r="A33" s="85" t="s">
        <v>137</v>
      </c>
      <c r="B33" s="13"/>
      <c r="C33" s="14"/>
      <c r="D33" s="87"/>
      <c r="E33" s="88"/>
      <c r="F33" s="88"/>
      <c r="G33" s="89"/>
      <c r="H33" s="15"/>
    </row>
    <row r="34" spans="1:8" ht="15.75" customHeight="1" x14ac:dyDescent="0.35">
      <c r="A34" s="85" t="s">
        <v>134</v>
      </c>
      <c r="B34" s="13"/>
      <c r="C34" s="14"/>
      <c r="D34" s="87"/>
      <c r="E34" s="88"/>
      <c r="F34" s="88"/>
      <c r="G34" s="89"/>
      <c r="H34" s="15"/>
    </row>
    <row r="35" spans="1:8" ht="15.75" customHeight="1" x14ac:dyDescent="0.35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ht="15.75" customHeight="1" x14ac:dyDescent="0.35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ht="15.75" customHeight="1" x14ac:dyDescent="0.35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.75" customHeight="1" x14ac:dyDescent="0.35">
      <c r="A38" s="17"/>
      <c r="B38" s="18"/>
      <c r="C38" s="14"/>
      <c r="D38" s="91"/>
      <c r="E38" s="94"/>
      <c r="F38" s="94"/>
      <c r="G38" s="93"/>
      <c r="H38" s="15"/>
    </row>
    <row r="39" spans="1:8" ht="15.75" customHeight="1" x14ac:dyDescent="0.35">
      <c r="A39" s="19" t="s">
        <v>31</v>
      </c>
      <c r="B39" s="20"/>
      <c r="C39" s="21"/>
      <c r="D39" s="95">
        <f>SUM(D9:D38)</f>
        <v>11</v>
      </c>
      <c r="E39" s="96">
        <f>SUM(E9:E38)</f>
        <v>630365</v>
      </c>
      <c r="F39" s="96">
        <f>SUM(F9:F38)</f>
        <v>155643.5</v>
      </c>
      <c r="G39" s="97">
        <f>F39/E39</f>
        <v>0.24691012349987707</v>
      </c>
      <c r="H39" s="15"/>
    </row>
    <row r="40" spans="1:8" ht="15.75" customHeight="1" x14ac:dyDescent="0.35">
      <c r="A40" s="22"/>
      <c r="B40" s="22"/>
      <c r="C40" s="22"/>
      <c r="D40" s="98"/>
      <c r="E40" s="99"/>
      <c r="F40" s="100"/>
      <c r="G40" s="100"/>
      <c r="H40" s="2"/>
    </row>
    <row r="41" spans="1:8" ht="15.75" customHeight="1" x14ac:dyDescent="0.3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customHeight="1" x14ac:dyDescent="0.3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customHeight="1" x14ac:dyDescent="0.3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customHeight="1" x14ac:dyDescent="0.35">
      <c r="A44" s="27" t="s">
        <v>36</v>
      </c>
      <c r="B44" s="28"/>
      <c r="C44" s="14"/>
      <c r="D44" s="87">
        <v>24</v>
      </c>
      <c r="E44" s="88">
        <v>634818.30000000005</v>
      </c>
      <c r="F44" s="88">
        <v>41267.35</v>
      </c>
      <c r="G44" s="89">
        <f>1-(+F44/E44)</f>
        <v>0.93499344615616786</v>
      </c>
      <c r="H44" s="15"/>
    </row>
    <row r="45" spans="1:8" ht="15.75" customHeight="1" x14ac:dyDescent="0.3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customHeight="1" x14ac:dyDescent="0.35">
      <c r="A46" s="27" t="s">
        <v>38</v>
      </c>
      <c r="B46" s="28"/>
      <c r="C46" s="14"/>
      <c r="D46" s="87">
        <v>38</v>
      </c>
      <c r="E46" s="88">
        <v>1326097</v>
      </c>
      <c r="F46" s="88">
        <v>127186.83</v>
      </c>
      <c r="G46" s="89">
        <f>1-(+F46/E46)</f>
        <v>0.90408934640527805</v>
      </c>
      <c r="H46" s="15"/>
    </row>
    <row r="47" spans="1:8" ht="15.75" customHeight="1" x14ac:dyDescent="0.35">
      <c r="A47" s="27" t="s">
        <v>39</v>
      </c>
      <c r="B47" s="28"/>
      <c r="C47" s="14"/>
      <c r="D47" s="87">
        <v>12</v>
      </c>
      <c r="E47" s="88">
        <v>826655.5</v>
      </c>
      <c r="F47" s="88">
        <v>67319.5</v>
      </c>
      <c r="G47" s="89">
        <f>1-(+F47/E47)</f>
        <v>0.91856402092528266</v>
      </c>
      <c r="H47" s="15"/>
    </row>
    <row r="48" spans="1:8" ht="15.75" customHeight="1" x14ac:dyDescent="0.35">
      <c r="A48" s="27" t="s">
        <v>40</v>
      </c>
      <c r="B48" s="28"/>
      <c r="C48" s="14"/>
      <c r="D48" s="87">
        <v>24</v>
      </c>
      <c r="E48" s="88">
        <v>974563.85</v>
      </c>
      <c r="F48" s="88">
        <v>80264.850000000006</v>
      </c>
      <c r="G48" s="89">
        <f>1-(+F48/E48)</f>
        <v>0.91764023465471245</v>
      </c>
      <c r="H48" s="15"/>
    </row>
    <row r="49" spans="1:8" ht="15.75" customHeight="1" x14ac:dyDescent="0.3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customHeight="1" x14ac:dyDescent="0.35">
      <c r="A50" s="27" t="s">
        <v>42</v>
      </c>
      <c r="B50" s="28"/>
      <c r="C50" s="14"/>
      <c r="D50" s="87">
        <v>12</v>
      </c>
      <c r="E50" s="88">
        <v>930231</v>
      </c>
      <c r="F50" s="88">
        <v>39185.5</v>
      </c>
      <c r="G50" s="89">
        <f>1-(+F50/E50)</f>
        <v>0.95787551694149087</v>
      </c>
      <c r="H50" s="15"/>
    </row>
    <row r="51" spans="1:8" ht="15.75" customHeight="1" x14ac:dyDescent="0.3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customHeight="1" x14ac:dyDescent="0.3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customHeight="1" x14ac:dyDescent="0.35">
      <c r="A53" s="27" t="s">
        <v>65</v>
      </c>
      <c r="B53" s="30"/>
      <c r="C53" s="14"/>
      <c r="D53" s="87">
        <v>323</v>
      </c>
      <c r="E53" s="88">
        <v>17558502.68</v>
      </c>
      <c r="F53" s="88">
        <v>2101056.2000000002</v>
      </c>
      <c r="G53" s="89">
        <f>1-(+F53/E53)</f>
        <v>0.88033967142350888</v>
      </c>
      <c r="H53" s="15"/>
    </row>
    <row r="54" spans="1:8" ht="15.75" customHeight="1" x14ac:dyDescent="0.35">
      <c r="A54" s="27" t="s">
        <v>66</v>
      </c>
      <c r="B54" s="30"/>
      <c r="C54" s="14"/>
      <c r="D54" s="87"/>
      <c r="E54" s="88"/>
      <c r="F54" s="88"/>
      <c r="G54" s="89"/>
      <c r="H54" s="15"/>
    </row>
    <row r="55" spans="1:8" ht="15.75" customHeight="1" x14ac:dyDescent="0.35">
      <c r="A55" s="31" t="s">
        <v>45</v>
      </c>
      <c r="B55" s="30"/>
      <c r="C55" s="14"/>
      <c r="D55" s="91"/>
      <c r="E55" s="111"/>
      <c r="F55" s="88"/>
      <c r="G55" s="93"/>
      <c r="H55" s="15"/>
    </row>
    <row r="56" spans="1:8" ht="15.75" customHeight="1" x14ac:dyDescent="0.35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ht="15.75" customHeight="1" x14ac:dyDescent="0.35">
      <c r="A57" s="16" t="s">
        <v>29</v>
      </c>
      <c r="B57" s="28"/>
      <c r="C57" s="14"/>
      <c r="D57" s="91"/>
      <c r="E57" s="110"/>
      <c r="F57" s="88"/>
      <c r="G57" s="93"/>
      <c r="H57" s="15"/>
    </row>
    <row r="58" spans="1:8" ht="15.75" customHeight="1" x14ac:dyDescent="0.35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customHeight="1" x14ac:dyDescent="0.35">
      <c r="A59" s="32"/>
      <c r="B59" s="18"/>
      <c r="C59" s="14"/>
      <c r="D59" s="91"/>
      <c r="E59" s="94"/>
      <c r="F59" s="94"/>
      <c r="G59" s="93"/>
      <c r="H59" s="15"/>
    </row>
    <row r="60" spans="1:8" ht="15.75" customHeight="1" x14ac:dyDescent="0.35">
      <c r="A60" s="20" t="s">
        <v>48</v>
      </c>
      <c r="B60" s="20"/>
      <c r="C60" s="21"/>
      <c r="D60" s="95">
        <f>SUM(D44:D56)</f>
        <v>433</v>
      </c>
      <c r="E60" s="96">
        <f>SUM(E44:E59)</f>
        <v>22250868.329999998</v>
      </c>
      <c r="F60" s="96">
        <f>SUM(F44:F59)</f>
        <v>2456280.2300000004</v>
      </c>
      <c r="G60" s="97">
        <f>1-(F60/E60)</f>
        <v>0.88960969102098852</v>
      </c>
      <c r="H60" s="15"/>
    </row>
    <row r="61" spans="1:8" ht="15.75" customHeight="1" x14ac:dyDescent="0.35">
      <c r="A61" s="33"/>
      <c r="B61" s="33"/>
      <c r="C61" s="33"/>
      <c r="D61" s="113"/>
      <c r="E61" s="107"/>
      <c r="F61" s="34"/>
      <c r="G61" s="34"/>
      <c r="H61" s="2"/>
    </row>
    <row r="62" spans="1:8" ht="15.75" customHeight="1" x14ac:dyDescent="0.35">
      <c r="A62" s="35" t="s">
        <v>49</v>
      </c>
      <c r="B62" s="36"/>
      <c r="C62" s="36"/>
      <c r="D62" s="114"/>
      <c r="E62" s="108"/>
      <c r="F62" s="109">
        <f>F60+F39</f>
        <v>2611923.7300000004</v>
      </c>
      <c r="G62" s="108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8" type="noConversion"/>
  <pageMargins left="0.75" right="0.75" top="1" bottom="1" header="0.5" footer="0.5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120"/>
      <c r="H9" s="15"/>
    </row>
    <row r="10" spans="1:8" ht="15.75" x14ac:dyDescent="0.25">
      <c r="A10" s="83" t="s">
        <v>11</v>
      </c>
      <c r="B10" s="13"/>
      <c r="C10" s="14"/>
      <c r="D10" s="87">
        <v>5</v>
      </c>
      <c r="E10" s="88">
        <v>1485159</v>
      </c>
      <c r="F10" s="88">
        <v>219204</v>
      </c>
      <c r="G10" s="120">
        <f>F10/E10</f>
        <v>0.14759631796999514</v>
      </c>
      <c r="H10" s="15"/>
    </row>
    <row r="11" spans="1:8" ht="15.75" x14ac:dyDescent="0.25">
      <c r="A11" s="83" t="s">
        <v>80</v>
      </c>
      <c r="B11" s="13"/>
      <c r="C11" s="14"/>
      <c r="D11" s="87">
        <v>1</v>
      </c>
      <c r="E11" s="88">
        <v>321232</v>
      </c>
      <c r="F11" s="88">
        <v>87683.6</v>
      </c>
      <c r="G11" s="120">
        <f>F11/E11</f>
        <v>0.27296035264232704</v>
      </c>
      <c r="H11" s="15"/>
    </row>
    <row r="12" spans="1:8" ht="15.75" x14ac:dyDescent="0.25">
      <c r="A12" s="83" t="s">
        <v>25</v>
      </c>
      <c r="B12" s="13"/>
      <c r="C12" s="14"/>
      <c r="D12" s="87">
        <v>1</v>
      </c>
      <c r="E12" s="88">
        <v>300103</v>
      </c>
      <c r="F12" s="88">
        <v>66190.539999999994</v>
      </c>
      <c r="G12" s="120">
        <f>F12/E12</f>
        <v>0.22055940793660841</v>
      </c>
      <c r="H12" s="15"/>
    </row>
    <row r="13" spans="1:8" ht="15.75" x14ac:dyDescent="0.25">
      <c r="A13" s="83" t="s">
        <v>81</v>
      </c>
      <c r="B13" s="13"/>
      <c r="C13" s="14"/>
      <c r="D13" s="87">
        <v>26</v>
      </c>
      <c r="E13" s="88">
        <v>4534662</v>
      </c>
      <c r="F13" s="88">
        <v>904604</v>
      </c>
      <c r="G13" s="120">
        <f>F13/E13</f>
        <v>0.19948653284412377</v>
      </c>
      <c r="H13" s="15"/>
    </row>
    <row r="14" spans="1:8" ht="15.75" x14ac:dyDescent="0.25">
      <c r="A14" s="83" t="s">
        <v>141</v>
      </c>
      <c r="B14" s="13"/>
      <c r="C14" s="14"/>
      <c r="D14" s="87">
        <v>1</v>
      </c>
      <c r="E14" s="88">
        <v>279573</v>
      </c>
      <c r="F14" s="88">
        <v>96164</v>
      </c>
      <c r="G14" s="120">
        <f>F14/E14</f>
        <v>0.3439674074392019</v>
      </c>
      <c r="H14" s="15"/>
    </row>
    <row r="15" spans="1:8" ht="15.75" x14ac:dyDescent="0.25">
      <c r="A15" s="83" t="s">
        <v>129</v>
      </c>
      <c r="B15" s="13"/>
      <c r="C15" s="14"/>
      <c r="D15" s="87"/>
      <c r="E15" s="88"/>
      <c r="F15" s="88"/>
      <c r="G15" s="120"/>
      <c r="H15" s="15"/>
    </row>
    <row r="16" spans="1:8" ht="15.75" x14ac:dyDescent="0.25">
      <c r="A16" s="83" t="s">
        <v>139</v>
      </c>
      <c r="B16" s="13"/>
      <c r="C16" s="14"/>
      <c r="D16" s="87">
        <v>1</v>
      </c>
      <c r="E16" s="88">
        <v>258513</v>
      </c>
      <c r="F16" s="88">
        <v>54072.5</v>
      </c>
      <c r="G16" s="120">
        <f t="shared" ref="G16:G22" si="0">F16/E16</f>
        <v>0.2091674306514566</v>
      </c>
      <c r="H16" s="15"/>
    </row>
    <row r="17" spans="1:8" ht="15.75" x14ac:dyDescent="0.25">
      <c r="A17" s="83" t="s">
        <v>59</v>
      </c>
      <c r="B17" s="13"/>
      <c r="C17" s="14"/>
      <c r="D17" s="87"/>
      <c r="E17" s="88"/>
      <c r="F17" s="88"/>
      <c r="G17" s="120"/>
      <c r="H17" s="15"/>
    </row>
    <row r="18" spans="1:8" ht="15.75" x14ac:dyDescent="0.25">
      <c r="A18" s="83" t="s">
        <v>14</v>
      </c>
      <c r="B18" s="13"/>
      <c r="C18" s="14"/>
      <c r="D18" s="87">
        <v>2</v>
      </c>
      <c r="E18" s="88">
        <v>1381274</v>
      </c>
      <c r="F18" s="88">
        <v>237047</v>
      </c>
      <c r="G18" s="120">
        <f t="shared" si="0"/>
        <v>0.17161475565311443</v>
      </c>
      <c r="H18" s="15"/>
    </row>
    <row r="19" spans="1:8" ht="15.75" x14ac:dyDescent="0.25">
      <c r="A19" s="83" t="s">
        <v>15</v>
      </c>
      <c r="B19" s="13"/>
      <c r="C19" s="14"/>
      <c r="D19" s="87">
        <v>2</v>
      </c>
      <c r="E19" s="88">
        <v>1465244</v>
      </c>
      <c r="F19" s="88">
        <v>130432</v>
      </c>
      <c r="G19" s="120">
        <f t="shared" si="0"/>
        <v>8.901725582906328E-2</v>
      </c>
      <c r="H19" s="15"/>
    </row>
    <row r="20" spans="1:8" ht="15.75" x14ac:dyDescent="0.25">
      <c r="A20" s="85" t="s">
        <v>143</v>
      </c>
      <c r="B20" s="13"/>
      <c r="C20" s="14"/>
      <c r="D20" s="87"/>
      <c r="E20" s="88"/>
      <c r="F20" s="88"/>
      <c r="G20" s="120"/>
      <c r="H20" s="15"/>
    </row>
    <row r="21" spans="1:8" ht="15.75" x14ac:dyDescent="0.25">
      <c r="A21" s="83" t="s">
        <v>82</v>
      </c>
      <c r="B21" s="13"/>
      <c r="C21" s="14"/>
      <c r="D21" s="87">
        <v>3</v>
      </c>
      <c r="E21" s="88">
        <v>2413619</v>
      </c>
      <c r="F21" s="88">
        <v>301553.5</v>
      </c>
      <c r="G21" s="120">
        <f t="shared" si="0"/>
        <v>0.12493831876530637</v>
      </c>
      <c r="H21" s="15"/>
    </row>
    <row r="22" spans="1:8" ht="15.75" x14ac:dyDescent="0.25">
      <c r="A22" s="83" t="s">
        <v>112</v>
      </c>
      <c r="B22" s="13"/>
      <c r="C22" s="14"/>
      <c r="D22" s="87">
        <v>1</v>
      </c>
      <c r="E22" s="88">
        <v>340775</v>
      </c>
      <c r="F22" s="88">
        <v>37650</v>
      </c>
      <c r="G22" s="120">
        <f t="shared" si="0"/>
        <v>0.1104834568263517</v>
      </c>
      <c r="H22" s="15"/>
    </row>
    <row r="23" spans="1:8" ht="15.75" x14ac:dyDescent="0.25">
      <c r="A23" s="83" t="s">
        <v>78</v>
      </c>
      <c r="B23" s="13"/>
      <c r="C23" s="14"/>
      <c r="D23" s="87"/>
      <c r="E23" s="88"/>
      <c r="F23" s="88"/>
      <c r="G23" s="120"/>
      <c r="H23" s="15"/>
    </row>
    <row r="24" spans="1:8" ht="15.75" x14ac:dyDescent="0.25">
      <c r="A24" s="83" t="s">
        <v>83</v>
      </c>
      <c r="B24" s="13"/>
      <c r="C24" s="14"/>
      <c r="D24" s="87"/>
      <c r="E24" s="88"/>
      <c r="F24" s="88"/>
      <c r="G24" s="120"/>
      <c r="H24" s="15"/>
    </row>
    <row r="25" spans="1:8" ht="15.75" x14ac:dyDescent="0.25">
      <c r="A25" s="84" t="s">
        <v>20</v>
      </c>
      <c r="B25" s="13"/>
      <c r="C25" s="14"/>
      <c r="D25" s="87">
        <v>6</v>
      </c>
      <c r="E25" s="88">
        <v>1283003</v>
      </c>
      <c r="F25" s="88">
        <v>287138</v>
      </c>
      <c r="G25" s="120">
        <f>F25/E25</f>
        <v>0.22380150319212036</v>
      </c>
      <c r="H25" s="15"/>
    </row>
    <row r="26" spans="1:8" ht="15.75" x14ac:dyDescent="0.25">
      <c r="A26" s="84" t="s">
        <v>21</v>
      </c>
      <c r="B26" s="13"/>
      <c r="C26" s="14"/>
      <c r="D26" s="87">
        <v>17</v>
      </c>
      <c r="E26" s="88">
        <v>203874</v>
      </c>
      <c r="F26" s="88">
        <v>203874</v>
      </c>
      <c r="G26" s="120">
        <f>F26/E26</f>
        <v>1</v>
      </c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88">
        <v>63477</v>
      </c>
      <c r="F28" s="88">
        <v>15377</v>
      </c>
      <c r="G28" s="120">
        <f>F28/E28</f>
        <v>0.24224522267908061</v>
      </c>
      <c r="H28" s="15"/>
    </row>
    <row r="29" spans="1:8" ht="15.75" x14ac:dyDescent="0.25">
      <c r="A29" s="85" t="s">
        <v>24</v>
      </c>
      <c r="B29" s="13"/>
      <c r="C29" s="14"/>
      <c r="D29" s="87"/>
      <c r="E29" s="88"/>
      <c r="F29" s="88"/>
      <c r="G29" s="120"/>
      <c r="H29" s="15"/>
    </row>
    <row r="30" spans="1:8" ht="15.75" x14ac:dyDescent="0.25">
      <c r="A30" s="85" t="s">
        <v>120</v>
      </c>
      <c r="B30" s="13"/>
      <c r="C30" s="14"/>
      <c r="D30" s="87"/>
      <c r="E30" s="88"/>
      <c r="F30" s="88"/>
      <c r="G30" s="120"/>
      <c r="H30" s="15"/>
    </row>
    <row r="31" spans="1:8" ht="15.75" x14ac:dyDescent="0.25">
      <c r="A31" s="85" t="s">
        <v>84</v>
      </c>
      <c r="B31" s="13"/>
      <c r="C31" s="14"/>
      <c r="D31" s="87">
        <v>2</v>
      </c>
      <c r="E31" s="88">
        <v>263386</v>
      </c>
      <c r="F31" s="88">
        <v>72762</v>
      </c>
      <c r="G31" s="120">
        <f>F31/E31</f>
        <v>0.27625614117682795</v>
      </c>
      <c r="H31" s="15"/>
    </row>
    <row r="32" spans="1:8" ht="15.75" x14ac:dyDescent="0.25">
      <c r="A32" s="85" t="s">
        <v>135</v>
      </c>
      <c r="B32" s="13"/>
      <c r="C32" s="14"/>
      <c r="D32" s="87"/>
      <c r="E32" s="88"/>
      <c r="F32" s="88"/>
      <c r="G32" s="120"/>
      <c r="H32" s="15"/>
    </row>
    <row r="33" spans="1:8" ht="15.75" x14ac:dyDescent="0.25">
      <c r="A33" s="85" t="s">
        <v>27</v>
      </c>
      <c r="B33" s="13"/>
      <c r="C33" s="14"/>
      <c r="D33" s="87">
        <v>2</v>
      </c>
      <c r="E33" s="88">
        <v>708820</v>
      </c>
      <c r="F33" s="88">
        <v>46867.46</v>
      </c>
      <c r="G33" s="120">
        <f>F33/E33</f>
        <v>6.6120397279986462E-2</v>
      </c>
      <c r="H33" s="15"/>
    </row>
    <row r="34" spans="1:8" ht="15.75" x14ac:dyDescent="0.25">
      <c r="A34" s="85" t="s">
        <v>85</v>
      </c>
      <c r="B34" s="13"/>
      <c r="C34" s="14"/>
      <c r="D34" s="87">
        <v>3</v>
      </c>
      <c r="E34" s="88">
        <v>2039362</v>
      </c>
      <c r="F34" s="88">
        <v>394309</v>
      </c>
      <c r="G34" s="120">
        <f>F34/E34</f>
        <v>0.19334919450298671</v>
      </c>
      <c r="H34" s="15"/>
    </row>
    <row r="35" spans="1:8" x14ac:dyDescent="0.2">
      <c r="A35" s="16" t="s">
        <v>28</v>
      </c>
      <c r="B35" s="13"/>
      <c r="C35" s="14"/>
      <c r="D35" s="91"/>
      <c r="E35" s="110">
        <v>25950</v>
      </c>
      <c r="F35" s="88">
        <v>3460</v>
      </c>
      <c r="G35" s="121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73</v>
      </c>
      <c r="E39" s="96">
        <f>SUM(E9:E38)</f>
        <v>17368026</v>
      </c>
      <c r="F39" s="96">
        <f>SUM(F9:F38)</f>
        <v>3158388.5999999996</v>
      </c>
      <c r="G39" s="122">
        <f>F39/E39</f>
        <v>0.18185075264166461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116</v>
      </c>
      <c r="E44" s="88">
        <v>19177516.449999999</v>
      </c>
      <c r="F44" s="88">
        <v>1030676.61</v>
      </c>
      <c r="G44" s="120">
        <f>1-(+F44/E44)</f>
        <v>0.94625599134866079</v>
      </c>
      <c r="H44" s="15"/>
    </row>
    <row r="45" spans="1:8" ht="15.75" x14ac:dyDescent="0.25">
      <c r="A45" s="27" t="s">
        <v>37</v>
      </c>
      <c r="B45" s="28"/>
      <c r="C45" s="14"/>
      <c r="D45" s="87">
        <v>3</v>
      </c>
      <c r="E45" s="88">
        <v>2407306.46</v>
      </c>
      <c r="F45" s="88">
        <v>153854.92000000001</v>
      </c>
      <c r="G45" s="120">
        <f>1-(+F45/E45)</f>
        <v>0.93608835328759932</v>
      </c>
      <c r="H45" s="15"/>
    </row>
    <row r="46" spans="1:8" ht="15.75" x14ac:dyDescent="0.25">
      <c r="A46" s="27" t="s">
        <v>38</v>
      </c>
      <c r="B46" s="28"/>
      <c r="C46" s="14"/>
      <c r="D46" s="87">
        <v>385</v>
      </c>
      <c r="E46" s="88">
        <v>34620856.5</v>
      </c>
      <c r="F46" s="88">
        <v>1878432.23</v>
      </c>
      <c r="G46" s="120">
        <f>1-(+F46/E46)</f>
        <v>0.94574275682636566</v>
      </c>
      <c r="H46" s="15"/>
    </row>
    <row r="47" spans="1:8" ht="15.75" x14ac:dyDescent="0.25">
      <c r="A47" s="27" t="s">
        <v>39</v>
      </c>
      <c r="B47" s="28"/>
      <c r="C47" s="14"/>
      <c r="D47" s="87">
        <v>37</v>
      </c>
      <c r="E47" s="88">
        <v>4374618</v>
      </c>
      <c r="F47" s="88">
        <v>397711.01</v>
      </c>
      <c r="G47" s="120">
        <f>1-(+F47/E47)</f>
        <v>0.90908668825483729</v>
      </c>
      <c r="H47" s="15"/>
    </row>
    <row r="48" spans="1:8" ht="15.75" x14ac:dyDescent="0.25">
      <c r="A48" s="27" t="s">
        <v>40</v>
      </c>
      <c r="B48" s="28"/>
      <c r="C48" s="14"/>
      <c r="D48" s="87">
        <v>141</v>
      </c>
      <c r="E48" s="88">
        <v>24377634</v>
      </c>
      <c r="F48" s="88">
        <v>1663112.67</v>
      </c>
      <c r="G48" s="120">
        <f>1-(+F48/E48)</f>
        <v>0.93177710888595666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120"/>
      <c r="H49" s="15"/>
    </row>
    <row r="50" spans="1:8" ht="15.75" x14ac:dyDescent="0.25">
      <c r="A50" s="27" t="s">
        <v>42</v>
      </c>
      <c r="B50" s="28"/>
      <c r="C50" s="14"/>
      <c r="D50" s="87">
        <v>49</v>
      </c>
      <c r="E50" s="88">
        <v>7676438</v>
      </c>
      <c r="F50" s="88">
        <v>570808.5</v>
      </c>
      <c r="G50" s="120">
        <f>1-(+F50/E50)</f>
        <v>0.9256414889301523</v>
      </c>
      <c r="H50" s="15"/>
    </row>
    <row r="51" spans="1:8" ht="15.75" x14ac:dyDescent="0.25">
      <c r="A51" s="27" t="s">
        <v>43</v>
      </c>
      <c r="B51" s="28"/>
      <c r="C51" s="14"/>
      <c r="D51" s="87">
        <v>8</v>
      </c>
      <c r="E51" s="88">
        <v>1402290</v>
      </c>
      <c r="F51" s="88">
        <v>125710</v>
      </c>
      <c r="G51" s="120">
        <f>1-(+F51/E51)</f>
        <v>0.91035377846237231</v>
      </c>
      <c r="H51" s="15"/>
    </row>
    <row r="52" spans="1:8" ht="15.75" x14ac:dyDescent="0.25">
      <c r="A52" s="54" t="s">
        <v>44</v>
      </c>
      <c r="B52" s="28"/>
      <c r="C52" s="14"/>
      <c r="D52" s="87">
        <v>6</v>
      </c>
      <c r="E52" s="88">
        <v>536925</v>
      </c>
      <c r="F52" s="88">
        <v>81425</v>
      </c>
      <c r="G52" s="120">
        <f>1-(+F52/E52)</f>
        <v>0.84834939702938028</v>
      </c>
      <c r="H52" s="15"/>
    </row>
    <row r="53" spans="1:8" ht="15.75" x14ac:dyDescent="0.25">
      <c r="A53" s="55" t="s">
        <v>64</v>
      </c>
      <c r="B53" s="28"/>
      <c r="C53" s="14"/>
      <c r="D53" s="87">
        <v>2</v>
      </c>
      <c r="E53" s="88">
        <v>195500</v>
      </c>
      <c r="F53" s="88">
        <v>-27200</v>
      </c>
      <c r="G53" s="120">
        <f>1-(+F53/E53)</f>
        <v>1.1391304347826088</v>
      </c>
      <c r="H53" s="15"/>
    </row>
    <row r="54" spans="1:8" ht="15.75" x14ac:dyDescent="0.25">
      <c r="A54" s="27" t="s">
        <v>113</v>
      </c>
      <c r="B54" s="28"/>
      <c r="C54" s="14"/>
      <c r="D54" s="87">
        <v>1656</v>
      </c>
      <c r="E54" s="88">
        <v>120704490.81</v>
      </c>
      <c r="F54" s="88">
        <v>14006177.16</v>
      </c>
      <c r="G54" s="120">
        <f>1-(+F54/E54)</f>
        <v>0.88396308152240155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x14ac:dyDescent="0.2">
      <c r="A56" s="31" t="s">
        <v>45</v>
      </c>
      <c r="B56" s="30"/>
      <c r="C56" s="14"/>
      <c r="D56" s="91"/>
      <c r="E56" s="111"/>
      <c r="F56" s="88"/>
      <c r="G56" s="121"/>
      <c r="H56" s="15"/>
    </row>
    <row r="57" spans="1:8" x14ac:dyDescent="0.2">
      <c r="A57" s="16" t="s">
        <v>46</v>
      </c>
      <c r="B57" s="28"/>
      <c r="C57" s="14"/>
      <c r="D57" s="91"/>
      <c r="E57" s="111"/>
      <c r="F57" s="88"/>
      <c r="G57" s="121"/>
      <c r="H57" s="15"/>
    </row>
    <row r="58" spans="1:8" x14ac:dyDescent="0.2">
      <c r="A58" s="16" t="s">
        <v>29</v>
      </c>
      <c r="B58" s="28"/>
      <c r="C58" s="14"/>
      <c r="D58" s="91"/>
      <c r="E58" s="110"/>
      <c r="F58" s="88"/>
      <c r="G58" s="121"/>
      <c r="H58" s="15"/>
    </row>
    <row r="59" spans="1:8" x14ac:dyDescent="0.2">
      <c r="A59" s="16" t="s">
        <v>30</v>
      </c>
      <c r="B59" s="28"/>
      <c r="C59" s="14"/>
      <c r="D59" s="91"/>
      <c r="E59" s="110"/>
      <c r="F59" s="88"/>
      <c r="G59" s="121"/>
      <c r="H59" s="15"/>
    </row>
    <row r="60" spans="1:8" ht="15.75" x14ac:dyDescent="0.25">
      <c r="A60" s="32"/>
      <c r="B60" s="18"/>
      <c r="C60" s="14"/>
      <c r="D60" s="91"/>
      <c r="E60" s="94"/>
      <c r="F60" s="94"/>
      <c r="G60" s="121"/>
      <c r="H60" s="2"/>
    </row>
    <row r="61" spans="1:8" ht="15.75" x14ac:dyDescent="0.25">
      <c r="A61" s="20" t="s">
        <v>48</v>
      </c>
      <c r="B61" s="20"/>
      <c r="C61" s="21"/>
      <c r="D61" s="95">
        <f>SUM(D44:D57)</f>
        <v>2403</v>
      </c>
      <c r="E61" s="96">
        <f>SUM(E44:E60)</f>
        <v>215473575.22</v>
      </c>
      <c r="F61" s="96">
        <f>SUM(F44:F60)</f>
        <v>19880708.100000001</v>
      </c>
      <c r="G61" s="126">
        <f>1-(+F61/E61)</f>
        <v>0.90773482047763088</v>
      </c>
      <c r="H61" s="2"/>
    </row>
    <row r="62" spans="1:8" x14ac:dyDescent="0.2">
      <c r="A62" s="33"/>
      <c r="B62" s="33"/>
      <c r="C62" s="33"/>
      <c r="D62" s="106"/>
      <c r="E62" s="107"/>
      <c r="F62" s="34"/>
      <c r="G62" s="34"/>
      <c r="H62" s="2"/>
    </row>
    <row r="63" spans="1:8" ht="18" x14ac:dyDescent="0.25">
      <c r="A63" s="35" t="s">
        <v>49</v>
      </c>
      <c r="B63" s="36"/>
      <c r="C63" s="36"/>
      <c r="D63" s="108"/>
      <c r="E63" s="108"/>
      <c r="F63" s="109">
        <f>F61+F39</f>
        <v>23039096.700000003</v>
      </c>
      <c r="G63" s="108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8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>
        <v>1</v>
      </c>
      <c r="E9" s="115">
        <v>133460</v>
      </c>
      <c r="F9" s="127">
        <v>50908.5</v>
      </c>
      <c r="G9" s="120">
        <f>F9/E9</f>
        <v>0.3814513711973625</v>
      </c>
      <c r="H9" s="15"/>
    </row>
    <row r="10" spans="1:8" ht="15.75" x14ac:dyDescent="0.25">
      <c r="A10" s="83" t="s">
        <v>11</v>
      </c>
      <c r="B10" s="13"/>
      <c r="C10" s="14"/>
      <c r="D10" s="87">
        <v>3</v>
      </c>
      <c r="E10" s="115">
        <v>648238</v>
      </c>
      <c r="F10" s="127">
        <v>72725</v>
      </c>
      <c r="G10" s="120">
        <f>F10/E10</f>
        <v>0.11218873315047868</v>
      </c>
      <c r="H10" s="15"/>
    </row>
    <row r="11" spans="1:8" ht="15.75" x14ac:dyDescent="0.25">
      <c r="A11" s="83" t="s">
        <v>140</v>
      </c>
      <c r="B11" s="13"/>
      <c r="C11" s="14"/>
      <c r="D11" s="87">
        <v>1</v>
      </c>
      <c r="E11" s="115">
        <v>20755</v>
      </c>
      <c r="F11" s="127">
        <v>6530</v>
      </c>
      <c r="G11" s="120">
        <f>F11/E11</f>
        <v>0.31462298241387615</v>
      </c>
      <c r="H11" s="15"/>
    </row>
    <row r="12" spans="1:8" ht="15.75" x14ac:dyDescent="0.25">
      <c r="A12" s="83" t="s">
        <v>25</v>
      </c>
      <c r="B12" s="13"/>
      <c r="C12" s="14"/>
      <c r="D12" s="87"/>
      <c r="E12" s="115"/>
      <c r="F12" s="127"/>
      <c r="G12" s="120"/>
      <c r="H12" s="15"/>
    </row>
    <row r="13" spans="1:8" ht="15.75" x14ac:dyDescent="0.25">
      <c r="A13" s="83" t="s">
        <v>81</v>
      </c>
      <c r="B13" s="13"/>
      <c r="C13" s="14"/>
      <c r="D13" s="87">
        <v>24</v>
      </c>
      <c r="E13" s="115">
        <v>3999622</v>
      </c>
      <c r="F13" s="127">
        <v>780581.5</v>
      </c>
      <c r="G13" s="120">
        <f>F13/E13</f>
        <v>0.19516381798079918</v>
      </c>
      <c r="H13" s="15"/>
    </row>
    <row r="14" spans="1:8" ht="15.75" x14ac:dyDescent="0.25">
      <c r="A14" s="83" t="s">
        <v>121</v>
      </c>
      <c r="B14" s="13"/>
      <c r="C14" s="14"/>
      <c r="D14" s="87"/>
      <c r="E14" s="115"/>
      <c r="F14" s="127"/>
      <c r="G14" s="120"/>
      <c r="H14" s="15"/>
    </row>
    <row r="15" spans="1:8" ht="15.75" x14ac:dyDescent="0.25">
      <c r="A15" s="83" t="s">
        <v>123</v>
      </c>
      <c r="B15" s="13"/>
      <c r="C15" s="14"/>
      <c r="D15" s="87"/>
      <c r="E15" s="115"/>
      <c r="F15" s="127"/>
      <c r="G15" s="120"/>
      <c r="H15" s="15"/>
    </row>
    <row r="16" spans="1:8" ht="15.75" x14ac:dyDescent="0.25">
      <c r="A16" s="83" t="s">
        <v>127</v>
      </c>
      <c r="B16" s="13"/>
      <c r="C16" s="14"/>
      <c r="D16" s="87"/>
      <c r="E16" s="115"/>
      <c r="F16" s="127"/>
      <c r="G16" s="120"/>
      <c r="H16" s="15"/>
    </row>
    <row r="17" spans="1:8" ht="15.75" x14ac:dyDescent="0.25">
      <c r="A17" s="83" t="s">
        <v>87</v>
      </c>
      <c r="B17" s="13"/>
      <c r="C17" s="14"/>
      <c r="D17" s="87">
        <v>2</v>
      </c>
      <c r="E17" s="115">
        <v>1024367</v>
      </c>
      <c r="F17" s="127">
        <v>190067</v>
      </c>
      <c r="G17" s="120">
        <f>F17/E17</f>
        <v>0.18554580536077403</v>
      </c>
      <c r="H17" s="15"/>
    </row>
    <row r="18" spans="1:8" ht="15.75" x14ac:dyDescent="0.25">
      <c r="A18" s="85" t="s">
        <v>130</v>
      </c>
      <c r="B18" s="13"/>
      <c r="C18" s="14"/>
      <c r="D18" s="87">
        <v>1</v>
      </c>
      <c r="E18" s="115">
        <v>406721</v>
      </c>
      <c r="F18" s="127">
        <v>94062.5</v>
      </c>
      <c r="G18" s="120">
        <f>F18/E18</f>
        <v>0.23127033027554517</v>
      </c>
      <c r="H18" s="15"/>
    </row>
    <row r="19" spans="1:8" ht="15.75" x14ac:dyDescent="0.25">
      <c r="A19" s="83" t="s">
        <v>15</v>
      </c>
      <c r="B19" s="13"/>
      <c r="C19" s="14"/>
      <c r="D19" s="87">
        <v>2</v>
      </c>
      <c r="E19" s="115">
        <v>1660887</v>
      </c>
      <c r="F19" s="127">
        <v>633203</v>
      </c>
      <c r="G19" s="120">
        <f>F19/E19</f>
        <v>0.38124387751845851</v>
      </c>
      <c r="H19" s="15"/>
    </row>
    <row r="20" spans="1:8" ht="15.75" x14ac:dyDescent="0.25">
      <c r="A20" s="83" t="s">
        <v>63</v>
      </c>
      <c r="B20" s="13"/>
      <c r="C20" s="14"/>
      <c r="D20" s="87"/>
      <c r="E20" s="115"/>
      <c r="F20" s="127"/>
      <c r="G20" s="120"/>
      <c r="H20" s="15"/>
    </row>
    <row r="21" spans="1:8" ht="15.75" x14ac:dyDescent="0.25">
      <c r="A21" s="83" t="s">
        <v>112</v>
      </c>
      <c r="B21" s="13"/>
      <c r="C21" s="14"/>
      <c r="D21" s="87">
        <v>1</v>
      </c>
      <c r="E21" s="115">
        <v>189620</v>
      </c>
      <c r="F21" s="127">
        <v>37830</v>
      </c>
      <c r="G21" s="120">
        <f t="shared" ref="G21:G30" si="0">F21/E21</f>
        <v>0.19950427170129734</v>
      </c>
      <c r="H21" s="15"/>
    </row>
    <row r="22" spans="1:8" ht="15.75" x14ac:dyDescent="0.25">
      <c r="A22" s="83" t="s">
        <v>144</v>
      </c>
      <c r="B22" s="13"/>
      <c r="C22" s="14"/>
      <c r="D22" s="87"/>
      <c r="E22" s="115"/>
      <c r="F22" s="127"/>
      <c r="G22" s="120"/>
      <c r="H22" s="15"/>
    </row>
    <row r="23" spans="1:8" ht="15.75" x14ac:dyDescent="0.25">
      <c r="A23" s="83" t="s">
        <v>132</v>
      </c>
      <c r="B23" s="13"/>
      <c r="C23" s="14"/>
      <c r="D23" s="87">
        <v>3</v>
      </c>
      <c r="E23" s="115">
        <v>910604</v>
      </c>
      <c r="F23" s="127">
        <v>136887.81</v>
      </c>
      <c r="G23" s="120">
        <f t="shared" si="0"/>
        <v>0.1503263877602119</v>
      </c>
      <c r="H23" s="15"/>
    </row>
    <row r="24" spans="1:8" ht="15.75" x14ac:dyDescent="0.25">
      <c r="A24" s="83" t="s">
        <v>18</v>
      </c>
      <c r="B24" s="13"/>
      <c r="C24" s="14"/>
      <c r="D24" s="87">
        <v>2</v>
      </c>
      <c r="E24" s="115">
        <v>1048642</v>
      </c>
      <c r="F24" s="127">
        <v>231938</v>
      </c>
      <c r="G24" s="120">
        <f t="shared" si="0"/>
        <v>0.22117939201367101</v>
      </c>
      <c r="H24" s="15"/>
    </row>
    <row r="25" spans="1:8" ht="15.75" x14ac:dyDescent="0.25">
      <c r="A25" s="84" t="s">
        <v>20</v>
      </c>
      <c r="B25" s="13"/>
      <c r="C25" s="14"/>
      <c r="D25" s="87">
        <v>4</v>
      </c>
      <c r="E25" s="115">
        <v>874890</v>
      </c>
      <c r="F25" s="127">
        <v>214721</v>
      </c>
      <c r="G25" s="120">
        <f t="shared" si="0"/>
        <v>0.24542628216118598</v>
      </c>
      <c r="H25" s="15"/>
    </row>
    <row r="26" spans="1:8" ht="15.75" x14ac:dyDescent="0.25">
      <c r="A26" s="84" t="s">
        <v>21</v>
      </c>
      <c r="B26" s="13"/>
      <c r="C26" s="14"/>
      <c r="D26" s="87"/>
      <c r="E26" s="115"/>
      <c r="F26" s="127"/>
      <c r="G26" s="120"/>
      <c r="H26" s="15"/>
    </row>
    <row r="27" spans="1:8" ht="15.75" x14ac:dyDescent="0.25">
      <c r="A27" s="85" t="s">
        <v>22</v>
      </c>
      <c r="B27" s="13"/>
      <c r="C27" s="14"/>
      <c r="D27" s="87"/>
      <c r="E27" s="115"/>
      <c r="F27" s="127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115"/>
      <c r="F28" s="127"/>
      <c r="G28" s="120"/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115">
        <v>157622</v>
      </c>
      <c r="F29" s="127">
        <v>55448</v>
      </c>
      <c r="G29" s="120">
        <f t="shared" si="0"/>
        <v>0.35177830505893848</v>
      </c>
      <c r="H29" s="15"/>
    </row>
    <row r="30" spans="1:8" ht="15.75" x14ac:dyDescent="0.25">
      <c r="A30" s="85" t="s">
        <v>73</v>
      </c>
      <c r="B30" s="13"/>
      <c r="C30" s="14"/>
      <c r="D30" s="87">
        <v>1</v>
      </c>
      <c r="E30" s="115">
        <v>98960</v>
      </c>
      <c r="F30" s="127">
        <v>36483</v>
      </c>
      <c r="G30" s="120">
        <f t="shared" si="0"/>
        <v>0.36866410670978172</v>
      </c>
      <c r="H30" s="15"/>
    </row>
    <row r="31" spans="1:8" ht="15.75" x14ac:dyDescent="0.25">
      <c r="A31" s="85" t="s">
        <v>89</v>
      </c>
      <c r="B31" s="13"/>
      <c r="C31" s="14"/>
      <c r="D31" s="87"/>
      <c r="E31" s="115"/>
      <c r="F31" s="127"/>
      <c r="G31" s="120"/>
      <c r="H31" s="15"/>
    </row>
    <row r="32" spans="1:8" ht="15.75" x14ac:dyDescent="0.25">
      <c r="A32" s="85" t="s">
        <v>125</v>
      </c>
      <c r="B32" s="13"/>
      <c r="C32" s="14"/>
      <c r="D32" s="87">
        <v>1</v>
      </c>
      <c r="E32" s="115">
        <v>265975</v>
      </c>
      <c r="F32" s="127">
        <v>63200</v>
      </c>
      <c r="G32" s="120">
        <f>F32/E32</f>
        <v>0.23761631732305669</v>
      </c>
      <c r="H32" s="15"/>
    </row>
    <row r="33" spans="1:8" ht="15.75" x14ac:dyDescent="0.25">
      <c r="A33" s="85" t="s">
        <v>27</v>
      </c>
      <c r="B33" s="13"/>
      <c r="C33" s="14"/>
      <c r="D33" s="87"/>
      <c r="E33" s="115"/>
      <c r="F33" s="127"/>
      <c r="G33" s="120"/>
      <c r="H33" s="15"/>
    </row>
    <row r="34" spans="1:8" ht="15.75" x14ac:dyDescent="0.25">
      <c r="A34" s="85" t="s">
        <v>85</v>
      </c>
      <c r="B34" s="13"/>
      <c r="C34" s="14"/>
      <c r="D34" s="87">
        <v>6</v>
      </c>
      <c r="E34" s="115">
        <v>4404510</v>
      </c>
      <c r="F34" s="127">
        <v>607381</v>
      </c>
      <c r="G34" s="120">
        <f>F34/E34</f>
        <v>0.13789978907982953</v>
      </c>
      <c r="H34" s="15"/>
    </row>
    <row r="35" spans="1:8" x14ac:dyDescent="0.2">
      <c r="A35" s="16" t="s">
        <v>28</v>
      </c>
      <c r="B35" s="13"/>
      <c r="C35" s="14"/>
      <c r="D35" s="91"/>
      <c r="E35" s="115"/>
      <c r="F35" s="127"/>
      <c r="G35" s="121"/>
      <c r="H35" s="15"/>
    </row>
    <row r="36" spans="1:8" x14ac:dyDescent="0.2">
      <c r="A36" s="16" t="s">
        <v>47</v>
      </c>
      <c r="B36" s="13"/>
      <c r="C36" s="14"/>
      <c r="D36" s="91"/>
      <c r="E36" s="115"/>
      <c r="F36" s="127"/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53</v>
      </c>
      <c r="E39" s="96">
        <f>SUM(E9:E38)</f>
        <v>15844873</v>
      </c>
      <c r="F39" s="96">
        <f>SUM(F9:F38)</f>
        <v>3211966.31</v>
      </c>
      <c r="G39" s="122">
        <f>F39/E39</f>
        <v>0.20271328839303415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149</v>
      </c>
      <c r="E44" s="88">
        <v>26626278.949999999</v>
      </c>
      <c r="F44" s="88">
        <v>1432559.6</v>
      </c>
      <c r="G44" s="120">
        <f>1-(+F44/E44)</f>
        <v>0.94619752903925769</v>
      </c>
      <c r="H44" s="15"/>
    </row>
    <row r="45" spans="1:8" ht="15.75" x14ac:dyDescent="0.25">
      <c r="A45" s="27" t="s">
        <v>37</v>
      </c>
      <c r="B45" s="28"/>
      <c r="C45" s="14"/>
      <c r="D45" s="87">
        <v>9</v>
      </c>
      <c r="E45" s="88">
        <v>3248844.69</v>
      </c>
      <c r="F45" s="88">
        <v>288121.65999999997</v>
      </c>
      <c r="G45" s="120">
        <f t="shared" ref="G45:G54" si="1">1-(+F45/E45)</f>
        <v>0.91131565602786635</v>
      </c>
      <c r="H45" s="15"/>
    </row>
    <row r="46" spans="1:8" ht="15.75" x14ac:dyDescent="0.25">
      <c r="A46" s="27" t="s">
        <v>38</v>
      </c>
      <c r="B46" s="28"/>
      <c r="C46" s="14"/>
      <c r="D46" s="87">
        <v>159</v>
      </c>
      <c r="E46" s="88">
        <v>19759780.530000001</v>
      </c>
      <c r="F46" s="88">
        <v>1113512.81</v>
      </c>
      <c r="G46" s="120">
        <f t="shared" si="1"/>
        <v>0.94364751125097646</v>
      </c>
      <c r="H46" s="15"/>
    </row>
    <row r="47" spans="1:8" ht="15.75" x14ac:dyDescent="0.25">
      <c r="A47" s="27" t="s">
        <v>39</v>
      </c>
      <c r="B47" s="28"/>
      <c r="C47" s="14"/>
      <c r="D47" s="87">
        <v>2</v>
      </c>
      <c r="E47" s="88">
        <v>804359</v>
      </c>
      <c r="F47" s="88">
        <v>67289</v>
      </c>
      <c r="G47" s="120">
        <f t="shared" si="1"/>
        <v>0.91634456753762938</v>
      </c>
      <c r="H47" s="15"/>
    </row>
    <row r="48" spans="1:8" ht="15.75" x14ac:dyDescent="0.25">
      <c r="A48" s="27" t="s">
        <v>40</v>
      </c>
      <c r="B48" s="28"/>
      <c r="C48" s="14"/>
      <c r="D48" s="87">
        <v>112</v>
      </c>
      <c r="E48" s="88">
        <v>22564866.859999999</v>
      </c>
      <c r="F48" s="88">
        <v>1404011.94</v>
      </c>
      <c r="G48" s="120">
        <f t="shared" si="1"/>
        <v>0.93777885113566317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120"/>
      <c r="H49" s="15"/>
    </row>
    <row r="50" spans="1:8" ht="15.75" x14ac:dyDescent="0.25">
      <c r="A50" s="27" t="s">
        <v>42</v>
      </c>
      <c r="B50" s="28"/>
      <c r="C50" s="14"/>
      <c r="D50" s="87">
        <v>11</v>
      </c>
      <c r="E50" s="88">
        <v>2616650</v>
      </c>
      <c r="F50" s="88">
        <v>146835</v>
      </c>
      <c r="G50" s="120">
        <f t="shared" si="1"/>
        <v>0.94388435595131182</v>
      </c>
      <c r="H50" s="15"/>
    </row>
    <row r="51" spans="1:8" ht="15.75" x14ac:dyDescent="0.25">
      <c r="A51" s="27" t="s">
        <v>43</v>
      </c>
      <c r="B51" s="28"/>
      <c r="C51" s="14"/>
      <c r="D51" s="87">
        <v>4</v>
      </c>
      <c r="E51" s="88">
        <v>1370550</v>
      </c>
      <c r="F51" s="88">
        <v>117985</v>
      </c>
      <c r="G51" s="120">
        <f t="shared" si="1"/>
        <v>0.913914122067783</v>
      </c>
      <c r="H51" s="15"/>
    </row>
    <row r="52" spans="1:8" ht="15.75" x14ac:dyDescent="0.25">
      <c r="A52" s="54" t="s">
        <v>44</v>
      </c>
      <c r="B52" s="28"/>
      <c r="C52" s="14"/>
      <c r="D52" s="87">
        <v>2</v>
      </c>
      <c r="E52" s="88">
        <v>368175</v>
      </c>
      <c r="F52" s="88">
        <v>53344.1</v>
      </c>
      <c r="G52" s="120">
        <f t="shared" si="1"/>
        <v>0.85511210701432749</v>
      </c>
      <c r="H52" s="15"/>
    </row>
    <row r="53" spans="1:8" ht="15.75" x14ac:dyDescent="0.25">
      <c r="A53" s="55" t="s">
        <v>64</v>
      </c>
      <c r="B53" s="28"/>
      <c r="C53" s="14"/>
      <c r="D53" s="87"/>
      <c r="E53" s="88"/>
      <c r="F53" s="88"/>
      <c r="G53" s="120"/>
      <c r="H53" s="15"/>
    </row>
    <row r="54" spans="1:8" ht="15.75" x14ac:dyDescent="0.25">
      <c r="A54" s="27" t="s">
        <v>113</v>
      </c>
      <c r="B54" s="28"/>
      <c r="C54" s="14"/>
      <c r="D54" s="87">
        <v>1474</v>
      </c>
      <c r="E54" s="88">
        <v>105268812.25</v>
      </c>
      <c r="F54" s="88">
        <v>12723469.16</v>
      </c>
      <c r="G54" s="120">
        <f t="shared" si="1"/>
        <v>0.87913353548833262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.75" x14ac:dyDescent="0.25">
      <c r="A56" s="56"/>
      <c r="B56" s="30"/>
      <c r="C56" s="14"/>
      <c r="D56" s="87"/>
      <c r="E56" s="88"/>
      <c r="F56" s="88"/>
      <c r="G56" s="120"/>
      <c r="H56" s="15"/>
    </row>
    <row r="57" spans="1:8" x14ac:dyDescent="0.2">
      <c r="A57" s="16" t="s">
        <v>45</v>
      </c>
      <c r="B57" s="30"/>
      <c r="C57" s="14"/>
      <c r="D57" s="91"/>
      <c r="E57" s="111"/>
      <c r="F57" s="88"/>
      <c r="G57" s="121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121"/>
      <c r="H58" s="15"/>
    </row>
    <row r="59" spans="1:8" x14ac:dyDescent="0.2">
      <c r="A59" s="16" t="s">
        <v>47</v>
      </c>
      <c r="B59" s="28"/>
      <c r="C59" s="14"/>
      <c r="D59" s="91"/>
      <c r="E59" s="110"/>
      <c r="F59" s="88"/>
      <c r="G59" s="121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121"/>
      <c r="H60" s="15"/>
    </row>
    <row r="61" spans="1:8" ht="15.75" x14ac:dyDescent="0.25">
      <c r="A61" s="32"/>
      <c r="B61" s="18"/>
      <c r="C61" s="14"/>
      <c r="D61" s="91"/>
      <c r="E61" s="94"/>
      <c r="F61" s="94"/>
      <c r="G61" s="121"/>
      <c r="H61" s="2"/>
    </row>
    <row r="62" spans="1:8" ht="15.75" x14ac:dyDescent="0.25">
      <c r="A62" s="20" t="s">
        <v>48</v>
      </c>
      <c r="B62" s="20"/>
      <c r="C62" s="21"/>
      <c r="D62" s="95">
        <f>SUM(D44:D58)</f>
        <v>1922</v>
      </c>
      <c r="E62" s="96">
        <f>SUM(E44:E61)</f>
        <v>182628317.28</v>
      </c>
      <c r="F62" s="96">
        <f>SUM(F44:F61)</f>
        <v>17347128.27</v>
      </c>
      <c r="G62" s="126">
        <f>1-(+F62/E62)</f>
        <v>0.90501402778954632</v>
      </c>
      <c r="H62" s="2"/>
    </row>
    <row r="63" spans="1:8" x14ac:dyDescent="0.2">
      <c r="A63" s="33"/>
      <c r="B63" s="33"/>
      <c r="C63" s="33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108"/>
      <c r="E64" s="108"/>
      <c r="F64" s="109">
        <f>F62+F39</f>
        <v>20559094.579999998</v>
      </c>
      <c r="G64" s="108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8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LADYLUCK</vt:lpstr>
      <vt:lpstr>HOLLYWOOD</vt:lpstr>
      <vt:lpstr>HARNKC</vt:lpstr>
      <vt:lpstr>ISLE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2013-01-09T15:16:35Z</cp:lastPrinted>
  <dcterms:created xsi:type="dcterms:W3CDTF">2012-06-07T14:04:25Z</dcterms:created>
  <dcterms:modified xsi:type="dcterms:W3CDTF">2019-02-07T21:55:37Z</dcterms:modified>
</cp:coreProperties>
</file>