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<sst xmlns="http://schemas.openxmlformats.org/spreadsheetml/2006/main" count="931" uniqueCount="151">
  <si>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</si>
  <si>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</si>
  <si>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</si>
  <si>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</si>
  <si>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</si>
  <si>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</si>
  <si>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</si>
  <si>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</si>
  <si>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</si>
  <si>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</si>
  <si>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</si>
  <si>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</si>
  <si>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</si>
  <si>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Super Seven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</si>
  <si>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</si>
  <si>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</si>
  <si>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</si>
  <si>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</si>
  <si>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</si>
  <si>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</si>
  <si>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</si>
  <si>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</si>
  <si>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</si>
  <si>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</si>
  <si>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</si>
  <si>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</si>
  <si>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</si>
  <si>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</si>
  <si>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</si>
  <si>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Let it Ride 3 Card Bonus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</si>
  <si>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</si>
  <si>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</si>
  <si>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</si>
  <si>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</si>
  <si>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</si>
  <si>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</si>
  <si>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</si>
  <si>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</si>
  <si>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</si>
  <si>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</si>
  <si>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</si>
  <si>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</si>
  <si>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</si>
  <si>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</si>
  <si>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</si>
  <si>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</si>
  <si>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</si>
  <si>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</si>
  <si>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</si>
  <si>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</si>
  <si>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</si>
  <si>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</si>
  <si>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</si>
  <si>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</si>
  <si>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</si>
  <si>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</si>
  <si>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</si>
  <si>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</si>
  <si>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</si>
  <si>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</si>
  <si>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</si>
  <si>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</si>
  <si>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</si>
  <si>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</si>
  <si>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Imperial Pai Gow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</si>
  <si>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</si>
  <si>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</si>
  <si>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</si>
  <si>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</si>
  <si>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</si>
  <si>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</si>
  <si>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</si>
  <si>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</si>
  <si>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</si>
  <si>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</si>
  <si>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</si>
  <si>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</si>
  <si>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</si>
  <si>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 xml:space="preserve">   4 Card Poker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</si>
  <si>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</si>
  <si>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</si>
  <si>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</si>
  <si>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</si>
  <si>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</si>
  <si>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</si>
  <si>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</si>
  <si>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</si>
  <si>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</si>
  <si>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</si>
  <si>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</si>
  <si>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</si>
  <si>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</si>
  <si>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</si>
  <si>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</si>
  <si>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</si>
  <si>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</si>
  <si>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</si>
  <si>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</si>
  <si>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</si>
  <si>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</si>
  <si>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</si>
  <si>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</si>
  <si>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</si>
  <si>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</si>
  <si>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</si>
  <si>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</si>
  <si>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</si>
  <si>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</si>
  <si>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</si>
  <si>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</si>
  <si>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</si>
  <si>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</si>
  <si>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</si>
  <si>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</si>
  <si>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</si>
  <si>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</si>
  <si>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</si>
  <si>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</si>
  <si>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</si>
  <si>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</si>
  <si>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</si>
  <si>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</si>
  <si>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</si>
  <si>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</si>
  <si>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</si>
  <si>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</si>
  <si>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</si>
  <si>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</si>
  <si>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Lucky Ladies</t>
  </si>
  <si>
    <t xml:space="preserve">   Blackjack Top 3</t>
  </si>
  <si>
    <t xml:space="preserve">   Straight Up 21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</si>
  <si>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</si>
  <si>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</si>
  <si>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</si>
  <si>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</si>
  <si>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</si>
  <si>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</si>
  <si>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Four Card Prime PK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</si>
  <si>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</si>
  <si>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</si>
  <si>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</si>
  <si>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</si>
  <si>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</si>
  <si>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</si>
  <si>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</si>
  <si>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</si>
  <si>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</si>
  <si>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</si>
  <si>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</si>
  <si>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>MONTH ENDED:    DECEMBER 2017</t>
  </si>
  <si>
    <t xml:space="preserve">   DJ Wild Poker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</si>
</sst>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4" fontId="12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164" fontId="15" fillId="0" borderId="18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9" xfId="0" applyNumberFormat="1" applyFont="1" applyBorder="1" applyAlignment="1">
      <alignment horizontal="centerContinuous"/>
    </xf>
    <xf numFmtId="164" fontId="15" fillId="0" borderId="20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164" fontId="12" fillId="0" borderId="18" xfId="0" applyNumberFormat="1" applyFont="1" applyBorder="1" applyAlignment="1" applyProtection="1">
      <alignment/>
      <protection locked="0"/>
    </xf>
    <xf numFmtId="164" fontId="12" fillId="34" borderId="18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21" xfId="0" applyNumberFormat="1" applyFont="1" applyBorder="1" applyAlignment="1" applyProtection="1">
      <alignment horizontal="center"/>
      <protection locked="0"/>
    </xf>
    <xf numFmtId="40" fontId="12" fillId="0" borderId="21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2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126</v>
      </c>
      <c r="B11" s="13"/>
      <c r="C11" s="14"/>
      <c r="D11" s="15">
        <v>4</v>
      </c>
      <c r="E11" s="16">
        <v>913629</v>
      </c>
      <c r="F11" s="16">
        <v>146479</v>
      </c>
      <c r="G11" s="17">
        <f>F11/E11</f>
        <v>0.1603265658161026</v>
      </c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138</v>
      </c>
      <c r="B13" s="13"/>
      <c r="C13" s="14"/>
      <c r="D13" s="15">
        <v>1</v>
      </c>
      <c r="E13" s="16">
        <v>61286</v>
      </c>
      <c r="F13" s="16">
        <v>27216</v>
      </c>
      <c r="G13" s="17">
        <f>F13/E13</f>
        <v>0.44408184577228077</v>
      </c>
      <c r="H13" s="18"/>
    </row>
    <row r="14" spans="1:8" ht="15.75">
      <c r="A14" s="112" t="s">
        <v>60</v>
      </c>
      <c r="B14" s="13"/>
      <c r="C14" s="14"/>
      <c r="D14" s="15">
        <v>1</v>
      </c>
      <c r="E14" s="16">
        <v>38590</v>
      </c>
      <c r="F14" s="16">
        <v>17553.5</v>
      </c>
      <c r="G14" s="17">
        <f>F14/E14</f>
        <v>0.45487172842705365</v>
      </c>
      <c r="H14" s="18"/>
    </row>
    <row r="15" spans="1:8" ht="15.75">
      <c r="A15" s="112" t="s">
        <v>143</v>
      </c>
      <c r="B15" s="13"/>
      <c r="C15" s="14"/>
      <c r="D15" s="15">
        <v>1</v>
      </c>
      <c r="E15" s="16">
        <v>64705</v>
      </c>
      <c r="F15" s="16">
        <v>22732</v>
      </c>
      <c r="G15" s="17">
        <f>F15/E15</f>
        <v>0.35131751796615407</v>
      </c>
      <c r="H15" s="18"/>
    </row>
    <row r="16" spans="1:8" ht="15.75">
      <c r="A16" s="112" t="s">
        <v>65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14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1</v>
      </c>
      <c r="E18" s="16">
        <v>772178</v>
      </c>
      <c r="F18" s="16">
        <v>135712.5</v>
      </c>
      <c r="G18" s="17">
        <f>F18/E18</f>
        <v>0.17575287045214963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17</v>
      </c>
      <c r="B20" s="13"/>
      <c r="C20" s="14"/>
      <c r="D20" s="15">
        <v>2</v>
      </c>
      <c r="E20" s="16">
        <v>753449</v>
      </c>
      <c r="F20" s="16">
        <v>169430</v>
      </c>
      <c r="G20" s="17">
        <f>F20/E20</f>
        <v>0.22487255275406828</v>
      </c>
      <c r="H20" s="18"/>
    </row>
    <row r="21" spans="1:8" ht="15.75">
      <c r="A21" s="112" t="s">
        <v>18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63</v>
      </c>
      <c r="B22" s="13"/>
      <c r="C22" s="14"/>
      <c r="D22" s="15">
        <v>1</v>
      </c>
      <c r="E22" s="16">
        <v>310401</v>
      </c>
      <c r="F22" s="16">
        <v>57635</v>
      </c>
      <c r="G22" s="17">
        <f>F22/E22</f>
        <v>0.18567916984803529</v>
      </c>
      <c r="H22" s="18"/>
    </row>
    <row r="23" spans="1:8" ht="15.75">
      <c r="A23" s="112" t="s">
        <v>20</v>
      </c>
      <c r="B23" s="13"/>
      <c r="C23" s="14"/>
      <c r="D23" s="15">
        <v>5</v>
      </c>
      <c r="E23" s="16">
        <v>2282002</v>
      </c>
      <c r="F23" s="16">
        <v>428441</v>
      </c>
      <c r="G23" s="17">
        <f>F23/E23</f>
        <v>0.18774786349880498</v>
      </c>
      <c r="H23" s="18"/>
    </row>
    <row r="24" spans="1:8" ht="15.75">
      <c r="A24" s="112" t="s">
        <v>21</v>
      </c>
      <c r="B24" s="13"/>
      <c r="C24" s="14"/>
      <c r="D24" s="15">
        <v>2</v>
      </c>
      <c r="E24" s="16">
        <v>208113</v>
      </c>
      <c r="F24" s="16">
        <v>55429</v>
      </c>
      <c r="G24" s="17">
        <f>F24/E24</f>
        <v>0.26634088211692686</v>
      </c>
      <c r="H24" s="18"/>
    </row>
    <row r="25" spans="1:8" ht="15.75">
      <c r="A25" s="113" t="s">
        <v>22</v>
      </c>
      <c r="B25" s="13"/>
      <c r="C25" s="14"/>
      <c r="D25" s="15">
        <v>3</v>
      </c>
      <c r="E25" s="16">
        <v>630862</v>
      </c>
      <c r="F25" s="16">
        <v>103717.5</v>
      </c>
      <c r="G25" s="17">
        <f>F25/E25</f>
        <v>0.16440600321464915</v>
      </c>
      <c r="H25" s="18"/>
    </row>
    <row r="26" spans="1:8" ht="15.75">
      <c r="A26" s="113" t="s">
        <v>23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25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26</v>
      </c>
      <c r="B29" s="13"/>
      <c r="C29" s="14"/>
      <c r="D29" s="15">
        <v>1</v>
      </c>
      <c r="E29" s="19">
        <v>91375</v>
      </c>
      <c r="F29" s="19">
        <v>37274</v>
      </c>
      <c r="G29" s="17">
        <f>F29/E29</f>
        <v>0.4079233926128591</v>
      </c>
      <c r="H29" s="18"/>
    </row>
    <row r="30" spans="1:8" ht="15.75">
      <c r="A30" s="114" t="s">
        <v>27</v>
      </c>
      <c r="B30" s="13"/>
      <c r="C30" s="14"/>
      <c r="D30" s="15">
        <v>1</v>
      </c>
      <c r="E30" s="19">
        <v>242706</v>
      </c>
      <c r="F30" s="16">
        <v>44239</v>
      </c>
      <c r="G30" s="17">
        <f>F30/E30</f>
        <v>0.18227402701210518</v>
      </c>
      <c r="H30" s="18"/>
    </row>
    <row r="31" spans="1:8" ht="15.75">
      <c r="A31" s="114" t="s">
        <v>28</v>
      </c>
      <c r="B31" s="13"/>
      <c r="C31" s="14"/>
      <c r="D31" s="15">
        <v>17</v>
      </c>
      <c r="E31" s="19">
        <v>2655579</v>
      </c>
      <c r="F31" s="19">
        <v>454678</v>
      </c>
      <c r="G31" s="17">
        <f>F31/E31</f>
        <v>0.17121614533026508</v>
      </c>
      <c r="H31" s="18"/>
    </row>
    <row r="32" spans="1:8" ht="15.75">
      <c r="A32" s="114" t="s">
        <v>29</v>
      </c>
      <c r="B32" s="13"/>
      <c r="C32" s="14"/>
      <c r="D32" s="15"/>
      <c r="E32" s="19"/>
      <c r="F32" s="19"/>
      <c r="G32" s="17"/>
      <c r="H32" s="18"/>
    </row>
    <row r="33" spans="1:8" ht="15.75">
      <c r="A33" s="114" t="s">
        <v>117</v>
      </c>
      <c r="B33" s="13"/>
      <c r="C33" s="14"/>
      <c r="D33" s="15">
        <v>1</v>
      </c>
      <c r="E33" s="19">
        <v>177409</v>
      </c>
      <c r="F33" s="19">
        <v>54613</v>
      </c>
      <c r="G33" s="17">
        <f>F33/E33</f>
        <v>0.3078366937415802</v>
      </c>
      <c r="H33" s="18"/>
    </row>
    <row r="34" spans="1:8" ht="15.75">
      <c r="A34" s="114" t="s">
        <v>30</v>
      </c>
      <c r="B34" s="13"/>
      <c r="C34" s="14"/>
      <c r="D34" s="15">
        <v>1</v>
      </c>
      <c r="E34" s="19">
        <v>236139</v>
      </c>
      <c r="F34" s="19">
        <v>59934</v>
      </c>
      <c r="G34" s="17">
        <f>F34/E34</f>
        <v>0.25380813842694344</v>
      </c>
      <c r="H34" s="18"/>
    </row>
    <row r="35" spans="1:8" ht="15">
      <c r="A35" s="20" t="s">
        <v>31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32</v>
      </c>
      <c r="B36" s="13"/>
      <c r="C36" s="14"/>
      <c r="D36" s="21"/>
      <c r="E36" s="22"/>
      <c r="F36" s="19"/>
      <c r="G36" s="23"/>
      <c r="H36" s="18"/>
    </row>
    <row r="37" spans="1:8" ht="15">
      <c r="A37" s="20" t="s">
        <v>33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34</v>
      </c>
      <c r="B39" s="28"/>
      <c r="C39" s="29"/>
      <c r="D39" s="30">
        <f>SUM(D9:D38)</f>
        <v>42</v>
      </c>
      <c r="E39" s="31">
        <f>SUM(E9:E38)</f>
        <v>9438423</v>
      </c>
      <c r="F39" s="31">
        <f>SUM(F9:F38)</f>
        <v>1815083.5</v>
      </c>
      <c r="G39" s="32">
        <f>F39/E39</f>
        <v>0.19230792050748308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41" t="s">
        <v>38</v>
      </c>
      <c r="H43" s="2"/>
    </row>
    <row r="44" spans="1:8" ht="15.75">
      <c r="A44" s="45" t="s">
        <v>39</v>
      </c>
      <c r="B44" s="46"/>
      <c r="C44" s="14"/>
      <c r="D44" s="15">
        <v>123</v>
      </c>
      <c r="E44" s="16">
        <v>12635488.4</v>
      </c>
      <c r="F44" s="16">
        <v>729912.31</v>
      </c>
      <c r="G44" s="17">
        <f aca="true" t="shared" si="0" ref="G44:G50">1-(+F44/E44)</f>
        <v>0.9422331542008301</v>
      </c>
      <c r="H44" s="18"/>
    </row>
    <row r="45" spans="1:8" ht="15.75">
      <c r="A45" s="45" t="s">
        <v>40</v>
      </c>
      <c r="B45" s="46"/>
      <c r="C45" s="14"/>
      <c r="D45" s="15">
        <v>5</v>
      </c>
      <c r="E45" s="16">
        <v>2632515.54</v>
      </c>
      <c r="F45" s="16">
        <v>238091.24</v>
      </c>
      <c r="G45" s="17">
        <f t="shared" si="0"/>
        <v>0.9095575177497338</v>
      </c>
      <c r="H45" s="18"/>
    </row>
    <row r="46" spans="1:8" ht="15.75">
      <c r="A46" s="45" t="s">
        <v>41</v>
      </c>
      <c r="B46" s="46"/>
      <c r="C46" s="14"/>
      <c r="D46" s="15">
        <v>136</v>
      </c>
      <c r="E46" s="16">
        <v>10193156.75</v>
      </c>
      <c r="F46" s="16">
        <v>693227.91</v>
      </c>
      <c r="G46" s="17">
        <f t="shared" si="0"/>
        <v>0.9319908516073786</v>
      </c>
      <c r="H46" s="18"/>
    </row>
    <row r="47" spans="1:8" ht="15.75">
      <c r="A47" s="45" t="s">
        <v>42</v>
      </c>
      <c r="B47" s="46"/>
      <c r="C47" s="14"/>
      <c r="D47" s="15">
        <v>9</v>
      </c>
      <c r="E47" s="16">
        <v>1785722</v>
      </c>
      <c r="F47" s="16">
        <v>110095.5</v>
      </c>
      <c r="G47" s="17">
        <f t="shared" si="0"/>
        <v>0.938346786341883</v>
      </c>
      <c r="H47" s="18"/>
    </row>
    <row r="48" spans="1:8" ht="15.75">
      <c r="A48" s="45" t="s">
        <v>43</v>
      </c>
      <c r="B48" s="46"/>
      <c r="C48" s="14"/>
      <c r="D48" s="15">
        <v>157</v>
      </c>
      <c r="E48" s="16">
        <v>13213445.69</v>
      </c>
      <c r="F48" s="16">
        <v>1213929.11</v>
      </c>
      <c r="G48" s="17">
        <f t="shared" si="0"/>
        <v>0.9081292542096944</v>
      </c>
      <c r="H48" s="18"/>
    </row>
    <row r="49" spans="1:8" ht="15.75">
      <c r="A49" s="45" t="s">
        <v>44</v>
      </c>
      <c r="B49" s="46"/>
      <c r="C49" s="14"/>
      <c r="D49" s="15">
        <v>18</v>
      </c>
      <c r="E49" s="16">
        <v>2142064</v>
      </c>
      <c r="F49" s="16">
        <v>120563</v>
      </c>
      <c r="G49" s="17">
        <f t="shared" si="0"/>
        <v>0.9437164342428611</v>
      </c>
      <c r="H49" s="18"/>
    </row>
    <row r="50" spans="1:8" ht="15.75">
      <c r="A50" s="45" t="s">
        <v>45</v>
      </c>
      <c r="B50" s="46"/>
      <c r="C50" s="14"/>
      <c r="D50" s="15">
        <v>17</v>
      </c>
      <c r="E50" s="16">
        <v>1970023.64</v>
      </c>
      <c r="F50" s="16">
        <v>130172.77</v>
      </c>
      <c r="G50" s="17">
        <f t="shared" si="0"/>
        <v>0.9339232446977134</v>
      </c>
      <c r="H50" s="18"/>
    </row>
    <row r="51" spans="1:8" ht="15.75">
      <c r="A51" s="45" t="s">
        <v>46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47</v>
      </c>
      <c r="B52" s="46"/>
      <c r="C52" s="14"/>
      <c r="D52" s="15">
        <v>1</v>
      </c>
      <c r="E52" s="16">
        <v>75450</v>
      </c>
      <c r="F52" s="16">
        <v>27155</v>
      </c>
      <c r="G52" s="17">
        <f>1-(+F52/E52)</f>
        <v>0.6400927766732936</v>
      </c>
      <c r="H52" s="18"/>
    </row>
    <row r="53" spans="1:8" ht="15.75">
      <c r="A53" s="47" t="s">
        <v>69</v>
      </c>
      <c r="B53" s="48"/>
      <c r="C53" s="14"/>
      <c r="D53" s="15">
        <v>1013</v>
      </c>
      <c r="E53" s="16">
        <v>81377571.28</v>
      </c>
      <c r="F53" s="16">
        <v>9344155.82</v>
      </c>
      <c r="G53" s="17">
        <f>1-(+F53/E53)</f>
        <v>0.8851752924912311</v>
      </c>
      <c r="H53" s="18"/>
    </row>
    <row r="54" spans="1:8" ht="15.75">
      <c r="A54" s="47" t="s">
        <v>70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48</v>
      </c>
      <c r="B55" s="48"/>
      <c r="C55" s="14"/>
      <c r="D55" s="21"/>
      <c r="E55" s="26"/>
      <c r="F55" s="16"/>
      <c r="G55" s="23"/>
      <c r="H55" s="18"/>
    </row>
    <row r="56" spans="1:8" ht="15">
      <c r="A56" s="20" t="s">
        <v>49</v>
      </c>
      <c r="B56" s="46"/>
      <c r="C56" s="14"/>
      <c r="D56" s="21"/>
      <c r="E56" s="26"/>
      <c r="F56" s="16"/>
      <c r="G56" s="23"/>
      <c r="H56" s="18"/>
    </row>
    <row r="57" spans="1:8" ht="15">
      <c r="A57" s="20" t="s">
        <v>50</v>
      </c>
      <c r="B57" s="46"/>
      <c r="C57" s="14"/>
      <c r="D57" s="21"/>
      <c r="E57" s="22"/>
      <c r="F57" s="19"/>
      <c r="G57" s="23"/>
      <c r="H57" s="18"/>
    </row>
    <row r="58" spans="1:8" ht="15">
      <c r="A58" s="20" t="s">
        <v>33</v>
      </c>
      <c r="B58" s="46"/>
      <c r="C58" s="14"/>
      <c r="D58" s="21"/>
      <c r="E58" s="22"/>
      <c r="F58" s="19"/>
      <c r="G58" s="23"/>
      <c r="H58" s="18"/>
    </row>
    <row r="59" spans="1:8" ht="15.75">
      <c r="A59" s="50"/>
      <c r="B59" s="25"/>
      <c r="C59" s="14"/>
      <c r="D59" s="21"/>
      <c r="E59" s="26"/>
      <c r="F59" s="26"/>
      <c r="G59" s="23"/>
      <c r="H59" s="18"/>
    </row>
    <row r="60" spans="1:8" ht="15.75">
      <c r="A60" s="28" t="s">
        <v>51</v>
      </c>
      <c r="B60" s="28"/>
      <c r="C60" s="29"/>
      <c r="D60" s="30">
        <f>SUM(D44:D56)</f>
        <v>1479</v>
      </c>
      <c r="E60" s="31">
        <f>SUM(E44:E59)</f>
        <v>126025437.30000001</v>
      </c>
      <c r="F60" s="31">
        <f>SUM(F44:F59)</f>
        <v>12607302.66</v>
      </c>
      <c r="G60" s="32">
        <f>1-(+F60/E60)</f>
        <v>0.8999622383377359</v>
      </c>
      <c r="H60" s="18"/>
    </row>
    <row r="61" spans="1:8" ht="15">
      <c r="A61" s="51"/>
      <c r="B61" s="51"/>
      <c r="C61" s="51"/>
      <c r="D61" s="52"/>
      <c r="E61" s="53"/>
      <c r="F61" s="54"/>
      <c r="G61" s="54"/>
      <c r="H61" s="2"/>
    </row>
    <row r="62" spans="1:8" ht="18">
      <c r="A62" s="55" t="s">
        <v>52</v>
      </c>
      <c r="B62" s="56"/>
      <c r="C62" s="56"/>
      <c r="D62" s="56"/>
      <c r="E62" s="56"/>
      <c r="F62" s="57">
        <f>F60+F39</f>
        <v>14422386.16</v>
      </c>
      <c r="G62" s="56"/>
      <c r="H62" s="2"/>
    </row>
    <row r="63" spans="1:8" ht="18">
      <c r="A63" s="58"/>
      <c r="B63" s="59"/>
      <c r="C63" s="59"/>
      <c r="D63" s="59"/>
      <c r="E63" s="59"/>
      <c r="F63" s="57"/>
      <c r="G63" s="59"/>
      <c r="H63" s="2"/>
    </row>
    <row r="64" spans="1:8" ht="15.75">
      <c r="A64" s="4" t="s">
        <v>53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56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DECEMBER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1322953</v>
      </c>
      <c r="F10" s="16">
        <v>227545</v>
      </c>
      <c r="G10" s="119">
        <f>F10/E10</f>
        <v>0.17199779584006386</v>
      </c>
      <c r="H10" s="18"/>
    </row>
    <row r="11" spans="1:8" ht="15.75">
      <c r="A11" s="112" t="s">
        <v>148</v>
      </c>
      <c r="B11" s="13"/>
      <c r="C11" s="14"/>
      <c r="D11" s="15"/>
      <c r="E11" s="16"/>
      <c r="F11" s="16"/>
      <c r="G11" s="119"/>
      <c r="H11" s="18"/>
    </row>
    <row r="12" spans="1:8" ht="15.75">
      <c r="A12" s="112" t="s">
        <v>27</v>
      </c>
      <c r="B12" s="13"/>
      <c r="C12" s="14"/>
      <c r="D12" s="15">
        <v>1</v>
      </c>
      <c r="E12" s="16">
        <v>127677</v>
      </c>
      <c r="F12" s="16">
        <v>31548.3</v>
      </c>
      <c r="G12" s="119">
        <f>F12/E12</f>
        <v>0.24709462158415377</v>
      </c>
      <c r="H12" s="18"/>
    </row>
    <row r="13" spans="1:8" ht="15.75">
      <c r="A13" s="112" t="s">
        <v>86</v>
      </c>
      <c r="B13" s="13"/>
      <c r="C13" s="14"/>
      <c r="D13" s="15"/>
      <c r="E13" s="16"/>
      <c r="F13" s="16"/>
      <c r="G13" s="119"/>
      <c r="H13" s="18"/>
    </row>
    <row r="14" spans="1:8" ht="15.75">
      <c r="A14" s="112" t="s">
        <v>126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129</v>
      </c>
      <c r="B15" s="13"/>
      <c r="C15" s="14"/>
      <c r="D15" s="15">
        <v>25</v>
      </c>
      <c r="E15" s="16">
        <v>3810242</v>
      </c>
      <c r="F15" s="16">
        <v>866478.5</v>
      </c>
      <c r="G15" s="119">
        <f>F15/E15</f>
        <v>0.22740773420690863</v>
      </c>
      <c r="H15" s="18"/>
    </row>
    <row r="16" spans="1:8" ht="15.75">
      <c r="A16" s="112" t="s">
        <v>134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92</v>
      </c>
      <c r="B17" s="13"/>
      <c r="C17" s="14"/>
      <c r="D17" s="15">
        <v>1</v>
      </c>
      <c r="E17" s="16">
        <v>661821</v>
      </c>
      <c r="F17" s="16">
        <v>179541</v>
      </c>
      <c r="G17" s="119">
        <f aca="true" t="shared" si="0" ref="G17:G22">F17/E17</f>
        <v>0.2712833228320044</v>
      </c>
      <c r="H17" s="18"/>
    </row>
    <row r="18" spans="1:8" ht="15.75">
      <c r="A18" s="114" t="s">
        <v>138</v>
      </c>
      <c r="B18" s="13"/>
      <c r="C18" s="14"/>
      <c r="D18" s="15"/>
      <c r="E18" s="16"/>
      <c r="F18" s="16"/>
      <c r="G18" s="119"/>
      <c r="H18" s="18"/>
    </row>
    <row r="19" spans="1:8" ht="15.75">
      <c r="A19" s="112" t="s">
        <v>16</v>
      </c>
      <c r="B19" s="13"/>
      <c r="C19" s="14"/>
      <c r="D19" s="15">
        <v>3</v>
      </c>
      <c r="E19" s="16">
        <v>1506622</v>
      </c>
      <c r="F19" s="16">
        <v>348123</v>
      </c>
      <c r="G19" s="119">
        <f t="shared" si="0"/>
        <v>0.2310619385618954</v>
      </c>
      <c r="H19" s="18"/>
    </row>
    <row r="20" spans="1:8" ht="15.75">
      <c r="A20" s="112" t="s">
        <v>67</v>
      </c>
      <c r="B20" s="13"/>
      <c r="C20" s="14"/>
      <c r="D20" s="15">
        <v>1</v>
      </c>
      <c r="E20" s="16">
        <v>63023</v>
      </c>
      <c r="F20" s="16">
        <v>-95880.97</v>
      </c>
      <c r="G20" s="119">
        <f t="shared" si="0"/>
        <v>-1.5213647398568777</v>
      </c>
      <c r="H20" s="18"/>
    </row>
    <row r="21" spans="1:8" ht="15.75">
      <c r="A21" s="112" t="s">
        <v>117</v>
      </c>
      <c r="B21" s="13"/>
      <c r="C21" s="14"/>
      <c r="D21" s="15">
        <v>1</v>
      </c>
      <c r="E21" s="16">
        <v>204289</v>
      </c>
      <c r="F21" s="16">
        <v>68201</v>
      </c>
      <c r="G21" s="119">
        <f t="shared" si="0"/>
        <v>0.3338456794051564</v>
      </c>
      <c r="H21" s="18"/>
    </row>
    <row r="22" spans="1:8" ht="15.75">
      <c r="A22" s="112" t="s">
        <v>19</v>
      </c>
      <c r="B22" s="13"/>
      <c r="C22" s="14"/>
      <c r="D22" s="15">
        <v>1</v>
      </c>
      <c r="E22" s="16">
        <v>25158</v>
      </c>
      <c r="F22" s="16">
        <v>6417</v>
      </c>
      <c r="G22" s="119">
        <f t="shared" si="0"/>
        <v>0.255067970426902</v>
      </c>
      <c r="H22" s="18"/>
    </row>
    <row r="23" spans="1:8" ht="15.75">
      <c r="A23" s="112" t="s">
        <v>140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20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22</v>
      </c>
      <c r="B25" s="13"/>
      <c r="C25" s="14"/>
      <c r="D25" s="15">
        <v>4</v>
      </c>
      <c r="E25" s="16">
        <v>1116260</v>
      </c>
      <c r="F25" s="16">
        <v>258886</v>
      </c>
      <c r="G25" s="119">
        <f>F25/E25</f>
        <v>0.2319226703456184</v>
      </c>
      <c r="H25" s="18"/>
    </row>
    <row r="26" spans="1:8" ht="15.75">
      <c r="A26" s="113" t="s">
        <v>23</v>
      </c>
      <c r="B26" s="13"/>
      <c r="C26" s="14"/>
      <c r="D26" s="15">
        <v>10</v>
      </c>
      <c r="E26" s="16">
        <v>156254</v>
      </c>
      <c r="F26" s="16">
        <v>156254</v>
      </c>
      <c r="G26" s="119">
        <f>F26/E26</f>
        <v>1</v>
      </c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25</v>
      </c>
      <c r="B28" s="13"/>
      <c r="C28" s="14"/>
      <c r="D28" s="15"/>
      <c r="E28" s="16">
        <v>38650</v>
      </c>
      <c r="F28" s="16">
        <v>-23700</v>
      </c>
      <c r="G28" s="119">
        <f aca="true" t="shared" si="1" ref="G28:G34">F28/E28</f>
        <v>-0.6131953428201811</v>
      </c>
      <c r="H28" s="18"/>
    </row>
    <row r="29" spans="1:8" ht="15.75">
      <c r="A29" s="114" t="s">
        <v>26</v>
      </c>
      <c r="B29" s="13"/>
      <c r="C29" s="14"/>
      <c r="D29" s="15">
        <v>1</v>
      </c>
      <c r="E29" s="16">
        <v>201243</v>
      </c>
      <c r="F29" s="16">
        <v>64505.2</v>
      </c>
      <c r="G29" s="119">
        <f t="shared" si="1"/>
        <v>0.3205338819238433</v>
      </c>
      <c r="H29" s="18"/>
    </row>
    <row r="30" spans="1:8" ht="15.75">
      <c r="A30" s="114" t="s">
        <v>77</v>
      </c>
      <c r="B30" s="13"/>
      <c r="C30" s="14"/>
      <c r="D30" s="15">
        <v>1</v>
      </c>
      <c r="E30" s="16">
        <v>107234</v>
      </c>
      <c r="F30" s="16">
        <v>20227</v>
      </c>
      <c r="G30" s="119">
        <f t="shared" si="1"/>
        <v>0.18862487643844303</v>
      </c>
      <c r="H30" s="18"/>
    </row>
    <row r="31" spans="1:8" ht="15.75">
      <c r="A31" s="114" t="s">
        <v>94</v>
      </c>
      <c r="B31" s="13"/>
      <c r="C31" s="14"/>
      <c r="D31" s="15">
        <v>1</v>
      </c>
      <c r="E31" s="16">
        <v>248268</v>
      </c>
      <c r="F31" s="16">
        <v>53733</v>
      </c>
      <c r="G31" s="119">
        <f t="shared" si="1"/>
        <v>0.21643143699550485</v>
      </c>
      <c r="H31" s="18"/>
    </row>
    <row r="32" spans="1:8" ht="15.75">
      <c r="A32" s="114" t="s">
        <v>132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30</v>
      </c>
      <c r="B33" s="13"/>
      <c r="C33" s="14"/>
      <c r="D33" s="15">
        <v>2</v>
      </c>
      <c r="E33" s="16">
        <v>357651</v>
      </c>
      <c r="F33" s="16">
        <v>119357.5</v>
      </c>
      <c r="G33" s="119">
        <f t="shared" si="1"/>
        <v>0.333726174399065</v>
      </c>
      <c r="H33" s="18"/>
    </row>
    <row r="34" spans="1:8" ht="15.75">
      <c r="A34" s="114" t="s">
        <v>90</v>
      </c>
      <c r="B34" s="13"/>
      <c r="C34" s="14"/>
      <c r="D34" s="15">
        <v>5</v>
      </c>
      <c r="E34" s="16">
        <v>1966571</v>
      </c>
      <c r="F34" s="16">
        <v>234738</v>
      </c>
      <c r="G34" s="119">
        <f t="shared" si="1"/>
        <v>0.11936411144067517</v>
      </c>
      <c r="H34" s="18"/>
    </row>
    <row r="35" spans="1:8" ht="15">
      <c r="A35" s="20" t="s">
        <v>31</v>
      </c>
      <c r="B35" s="13"/>
      <c r="C35" s="14"/>
      <c r="D35" s="21"/>
      <c r="E35" s="70">
        <v>17420</v>
      </c>
      <c r="F35" s="16">
        <v>3484</v>
      </c>
      <c r="G35" s="120"/>
      <c r="H35" s="18"/>
    </row>
    <row r="36" spans="1:8" ht="15">
      <c r="A36" s="20" t="s">
        <v>50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33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34</v>
      </c>
      <c r="B39" s="28"/>
      <c r="C39" s="29"/>
      <c r="D39" s="30">
        <f>SUM(D9:D38)</f>
        <v>60</v>
      </c>
      <c r="E39" s="31">
        <f>SUM(E9:E38)</f>
        <v>11931336</v>
      </c>
      <c r="F39" s="31">
        <f>SUM(F9:F38)</f>
        <v>2519457.5300000003</v>
      </c>
      <c r="G39" s="107">
        <f>F39/E39</f>
        <v>0.21116306924890896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110" t="s">
        <v>38</v>
      </c>
      <c r="H43" s="2"/>
    </row>
    <row r="44" spans="1:8" ht="15.75">
      <c r="A44" s="45" t="s">
        <v>39</v>
      </c>
      <c r="B44" s="46"/>
      <c r="C44" s="14"/>
      <c r="D44" s="15">
        <v>94</v>
      </c>
      <c r="E44" s="122">
        <v>9352383</v>
      </c>
      <c r="F44" s="16">
        <v>517360.45</v>
      </c>
      <c r="G44" s="119">
        <f>1-(+F44/E44)</f>
        <v>0.9446814303905219</v>
      </c>
      <c r="H44" s="18"/>
    </row>
    <row r="45" spans="1:8" ht="15.75">
      <c r="A45" s="45" t="s">
        <v>40</v>
      </c>
      <c r="B45" s="46"/>
      <c r="C45" s="14"/>
      <c r="D45" s="15">
        <v>3</v>
      </c>
      <c r="E45" s="122">
        <v>250713.4</v>
      </c>
      <c r="F45" s="16">
        <v>21972.4</v>
      </c>
      <c r="G45" s="119">
        <f>1-(+F45/E45)</f>
        <v>0.912360488111126</v>
      </c>
      <c r="H45" s="18"/>
    </row>
    <row r="46" spans="1:8" ht="15.75">
      <c r="A46" s="45" t="s">
        <v>41</v>
      </c>
      <c r="B46" s="46"/>
      <c r="C46" s="14"/>
      <c r="D46" s="15">
        <v>185</v>
      </c>
      <c r="E46" s="122">
        <v>10779696.5</v>
      </c>
      <c r="F46" s="16">
        <v>633270.71</v>
      </c>
      <c r="G46" s="119">
        <f>1-(+F46/E46)</f>
        <v>0.9412533822264848</v>
      </c>
      <c r="H46" s="18"/>
    </row>
    <row r="47" spans="1:8" ht="15.75">
      <c r="A47" s="45" t="s">
        <v>42</v>
      </c>
      <c r="B47" s="46"/>
      <c r="C47" s="14"/>
      <c r="D47" s="15">
        <v>6</v>
      </c>
      <c r="E47" s="122">
        <v>3641195</v>
      </c>
      <c r="F47" s="16">
        <v>100931.25</v>
      </c>
      <c r="G47" s="119">
        <f>1-(+F47/E47)</f>
        <v>0.9722807347587811</v>
      </c>
      <c r="H47" s="18"/>
    </row>
    <row r="48" spans="1:8" ht="15.75">
      <c r="A48" s="45" t="s">
        <v>43</v>
      </c>
      <c r="B48" s="46"/>
      <c r="C48" s="14"/>
      <c r="D48" s="15">
        <v>112</v>
      </c>
      <c r="E48" s="122">
        <v>13478166.45</v>
      </c>
      <c r="F48" s="16">
        <v>903806.3</v>
      </c>
      <c r="G48" s="119">
        <f aca="true" t="shared" si="2" ref="G48:G54">1-(+F48/E48)</f>
        <v>0.932942933792007</v>
      </c>
      <c r="H48" s="18"/>
    </row>
    <row r="49" spans="1:8" ht="15.75">
      <c r="A49" s="45" t="s">
        <v>44</v>
      </c>
      <c r="B49" s="46"/>
      <c r="C49" s="14"/>
      <c r="D49" s="15">
        <v>2</v>
      </c>
      <c r="E49" s="122">
        <v>1211143</v>
      </c>
      <c r="F49" s="16">
        <v>-15470</v>
      </c>
      <c r="G49" s="119">
        <f t="shared" si="2"/>
        <v>1.0127730581772756</v>
      </c>
      <c r="H49" s="18"/>
    </row>
    <row r="50" spans="1:8" ht="15.75">
      <c r="A50" s="45" t="s">
        <v>45</v>
      </c>
      <c r="B50" s="46"/>
      <c r="C50" s="14"/>
      <c r="D50" s="15">
        <v>24</v>
      </c>
      <c r="E50" s="122">
        <v>4555221</v>
      </c>
      <c r="F50" s="16">
        <v>-71669.79</v>
      </c>
      <c r="G50" s="119">
        <f t="shared" si="2"/>
        <v>1.0157335483832728</v>
      </c>
      <c r="H50" s="18"/>
    </row>
    <row r="51" spans="1:8" ht="15.75">
      <c r="A51" s="45" t="s">
        <v>46</v>
      </c>
      <c r="B51" s="46"/>
      <c r="C51" s="14"/>
      <c r="D51" s="15">
        <v>1</v>
      </c>
      <c r="E51" s="122">
        <v>20530</v>
      </c>
      <c r="F51" s="16">
        <v>-2457.2</v>
      </c>
      <c r="G51" s="119">
        <f t="shared" si="2"/>
        <v>1.1196882610813443</v>
      </c>
      <c r="H51" s="18"/>
    </row>
    <row r="52" spans="1:8" ht="15.75">
      <c r="A52" s="78" t="s">
        <v>47</v>
      </c>
      <c r="B52" s="46"/>
      <c r="C52" s="14"/>
      <c r="D52" s="15">
        <v>9</v>
      </c>
      <c r="E52" s="122">
        <v>491375</v>
      </c>
      <c r="F52" s="16">
        <v>28477.2</v>
      </c>
      <c r="G52" s="119">
        <f t="shared" si="2"/>
        <v>0.9420458916306284</v>
      </c>
      <c r="H52" s="18"/>
    </row>
    <row r="53" spans="1:8" ht="15.75">
      <c r="A53" s="79" t="s">
        <v>68</v>
      </c>
      <c r="B53" s="46"/>
      <c r="C53" s="14"/>
      <c r="D53" s="15"/>
      <c r="E53" s="122"/>
      <c r="F53" s="16"/>
      <c r="G53" s="119"/>
      <c r="H53" s="18"/>
    </row>
    <row r="54" spans="1:8" ht="15.75">
      <c r="A54" s="45" t="s">
        <v>118</v>
      </c>
      <c r="B54" s="46"/>
      <c r="C54" s="14"/>
      <c r="D54" s="15">
        <v>1114</v>
      </c>
      <c r="E54" s="122">
        <v>75263481.17</v>
      </c>
      <c r="F54" s="16">
        <v>8480844.58</v>
      </c>
      <c r="G54" s="119">
        <f t="shared" si="2"/>
        <v>0.8873179336357822</v>
      </c>
      <c r="H54" s="18"/>
    </row>
    <row r="55" spans="1:8" ht="15.75">
      <c r="A55" s="126" t="s">
        <v>119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48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49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50</v>
      </c>
      <c r="B59" s="46"/>
      <c r="C59" s="14"/>
      <c r="D59" s="21"/>
      <c r="E59" s="70"/>
      <c r="F59" s="16">
        <v>-1</v>
      </c>
      <c r="G59" s="120"/>
      <c r="H59" s="18"/>
    </row>
    <row r="60" spans="1:8" ht="15">
      <c r="A60" s="20" t="s">
        <v>33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51</v>
      </c>
      <c r="B62" s="28"/>
      <c r="C62" s="29"/>
      <c r="D62" s="30">
        <f>SUM(D44:D58)</f>
        <v>1550</v>
      </c>
      <c r="E62" s="31">
        <f>SUM(E44:E61)</f>
        <v>119043904.52</v>
      </c>
      <c r="F62" s="31">
        <f>SUM(F44:F61)</f>
        <v>10597064.9</v>
      </c>
      <c r="G62" s="111">
        <f>1-(+F62/E62)</f>
        <v>0.9109818772936867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52</v>
      </c>
      <c r="B64" s="56"/>
      <c r="C64" s="56"/>
      <c r="D64" s="56"/>
      <c r="E64" s="56"/>
      <c r="F64" s="57">
        <f>F62+F39</f>
        <v>13116522.43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56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DECEMBER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21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429285</v>
      </c>
      <c r="F10" s="16">
        <v>116385.5</v>
      </c>
      <c r="G10" s="119">
        <f>F10/E10</f>
        <v>0.27111476059028383</v>
      </c>
      <c r="H10" s="18"/>
    </row>
    <row r="11" spans="1:8" ht="15.75">
      <c r="A11" s="112" t="s">
        <v>85</v>
      </c>
      <c r="B11" s="13"/>
      <c r="C11" s="14"/>
      <c r="D11" s="15"/>
      <c r="E11" s="121"/>
      <c r="F11" s="16"/>
      <c r="G11" s="119"/>
      <c r="H11" s="18"/>
    </row>
    <row r="12" spans="1:8" ht="15.75">
      <c r="A12" s="112" t="s">
        <v>27</v>
      </c>
      <c r="B12" s="13"/>
      <c r="C12" s="14"/>
      <c r="D12" s="15"/>
      <c r="E12" s="121"/>
      <c r="F12" s="16"/>
      <c r="G12" s="119"/>
      <c r="H12" s="18"/>
    </row>
    <row r="13" spans="1:8" ht="15.75">
      <c r="A13" s="112" t="s">
        <v>86</v>
      </c>
      <c r="B13" s="13"/>
      <c r="C13" s="14"/>
      <c r="D13" s="15">
        <v>10</v>
      </c>
      <c r="E13" s="121">
        <v>919156</v>
      </c>
      <c r="F13" s="16">
        <v>225463.5</v>
      </c>
      <c r="G13" s="119">
        <f aca="true" t="shared" si="0" ref="G13:G18">F13/E13</f>
        <v>0.24529405236978272</v>
      </c>
      <c r="H13" s="18"/>
    </row>
    <row r="14" spans="1:8" ht="15.75">
      <c r="A14" s="112" t="s">
        <v>150</v>
      </c>
      <c r="B14" s="13"/>
      <c r="C14" s="14"/>
      <c r="D14" s="15"/>
      <c r="E14" s="121"/>
      <c r="F14" s="16"/>
      <c r="G14" s="119"/>
      <c r="H14" s="18"/>
    </row>
    <row r="15" spans="1:8" ht="15.75">
      <c r="A15" s="112" t="s">
        <v>136</v>
      </c>
      <c r="B15" s="13"/>
      <c r="C15" s="14"/>
      <c r="D15" s="15">
        <v>1</v>
      </c>
      <c r="E15" s="121">
        <v>156398</v>
      </c>
      <c r="F15" s="16">
        <v>46426</v>
      </c>
      <c r="G15" s="119">
        <f t="shared" si="0"/>
        <v>0.2968452281998491</v>
      </c>
      <c r="H15" s="18"/>
    </row>
    <row r="16" spans="1:8" ht="15.75">
      <c r="A16" s="112" t="s">
        <v>147</v>
      </c>
      <c r="B16" s="13"/>
      <c r="C16" s="14"/>
      <c r="D16" s="15"/>
      <c r="E16" s="121"/>
      <c r="F16" s="16"/>
      <c r="G16" s="119"/>
      <c r="H16" s="18"/>
    </row>
    <row r="17" spans="1:8" ht="15.75">
      <c r="A17" s="112" t="s">
        <v>62</v>
      </c>
      <c r="B17" s="13"/>
      <c r="C17" s="14"/>
      <c r="D17" s="15">
        <v>1</v>
      </c>
      <c r="E17" s="121">
        <v>116182</v>
      </c>
      <c r="F17" s="16">
        <v>35226</v>
      </c>
      <c r="G17" s="119">
        <f t="shared" si="0"/>
        <v>0.3031967086123496</v>
      </c>
      <c r="H17" s="18"/>
    </row>
    <row r="18" spans="1:8" ht="15.75">
      <c r="A18" s="112" t="s">
        <v>15</v>
      </c>
      <c r="B18" s="13"/>
      <c r="C18" s="14"/>
      <c r="D18" s="15">
        <v>1</v>
      </c>
      <c r="E18" s="121">
        <v>560158</v>
      </c>
      <c r="F18" s="16">
        <v>134827</v>
      </c>
      <c r="G18" s="119">
        <f t="shared" si="0"/>
        <v>0.24069458974075172</v>
      </c>
      <c r="H18" s="18"/>
    </row>
    <row r="19" spans="1:8" ht="15.75">
      <c r="A19" s="112" t="s">
        <v>16</v>
      </c>
      <c r="B19" s="13"/>
      <c r="C19" s="14"/>
      <c r="D19" s="15"/>
      <c r="E19" s="121"/>
      <c r="F19" s="16"/>
      <c r="G19" s="119"/>
      <c r="H19" s="18"/>
    </row>
    <row r="20" spans="1:8" ht="15.75">
      <c r="A20" s="112" t="s">
        <v>137</v>
      </c>
      <c r="B20" s="13"/>
      <c r="C20" s="14"/>
      <c r="D20" s="15"/>
      <c r="E20" s="121"/>
      <c r="F20" s="16"/>
      <c r="G20" s="119"/>
      <c r="H20" s="18"/>
    </row>
    <row r="21" spans="1:8" ht="15.75">
      <c r="A21" s="112" t="s">
        <v>87</v>
      </c>
      <c r="B21" s="13"/>
      <c r="C21" s="14"/>
      <c r="D21" s="15"/>
      <c r="E21" s="121"/>
      <c r="F21" s="16"/>
      <c r="G21" s="119"/>
      <c r="H21" s="18"/>
    </row>
    <row r="22" spans="1:8" ht="15.75">
      <c r="A22" s="112" t="s">
        <v>117</v>
      </c>
      <c r="B22" s="13"/>
      <c r="C22" s="14"/>
      <c r="D22" s="15">
        <v>1</v>
      </c>
      <c r="E22" s="121">
        <v>131821</v>
      </c>
      <c r="F22" s="16">
        <v>30837.5</v>
      </c>
      <c r="G22" s="119">
        <f>F22/E22</f>
        <v>0.23393465381084957</v>
      </c>
      <c r="H22" s="18"/>
    </row>
    <row r="23" spans="1:8" ht="15.75">
      <c r="A23" s="112" t="s">
        <v>83</v>
      </c>
      <c r="B23" s="13"/>
      <c r="C23" s="14"/>
      <c r="D23" s="15">
        <v>1</v>
      </c>
      <c r="E23" s="121">
        <v>51156</v>
      </c>
      <c r="F23" s="16">
        <v>16718</v>
      </c>
      <c r="G23" s="119">
        <f>F23/E23</f>
        <v>0.32680428493236374</v>
      </c>
      <c r="H23" s="18"/>
    </row>
    <row r="24" spans="1:8" ht="15.75">
      <c r="A24" s="112" t="s">
        <v>88</v>
      </c>
      <c r="B24" s="13"/>
      <c r="C24" s="14"/>
      <c r="D24" s="15"/>
      <c r="E24" s="121"/>
      <c r="F24" s="16"/>
      <c r="G24" s="119"/>
      <c r="H24" s="18"/>
    </row>
    <row r="25" spans="1:8" ht="15.75">
      <c r="A25" s="113" t="s">
        <v>22</v>
      </c>
      <c r="B25" s="13"/>
      <c r="C25" s="14"/>
      <c r="D25" s="15">
        <v>1</v>
      </c>
      <c r="E25" s="121">
        <v>42348</v>
      </c>
      <c r="F25" s="16">
        <v>15950</v>
      </c>
      <c r="G25" s="119">
        <f>F25/E25</f>
        <v>0.37664116369131956</v>
      </c>
      <c r="H25" s="18"/>
    </row>
    <row r="26" spans="1:8" ht="15.75">
      <c r="A26" s="113" t="s">
        <v>23</v>
      </c>
      <c r="B26" s="13"/>
      <c r="C26" s="14"/>
      <c r="D26" s="15"/>
      <c r="E26" s="121"/>
      <c r="F26" s="16"/>
      <c r="G26" s="119"/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25</v>
      </c>
      <c r="B28" s="13"/>
      <c r="C28" s="14"/>
      <c r="D28" s="15"/>
      <c r="E28" s="16"/>
      <c r="F28" s="16"/>
      <c r="G28" s="119"/>
      <c r="H28" s="18"/>
    </row>
    <row r="29" spans="1:8" ht="15.75">
      <c r="A29" s="114" t="s">
        <v>26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125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89</v>
      </c>
      <c r="B31" s="13"/>
      <c r="C31" s="14"/>
      <c r="D31" s="15"/>
      <c r="E31" s="16"/>
      <c r="F31" s="16"/>
      <c r="G31" s="119"/>
      <c r="H31" s="18"/>
    </row>
    <row r="32" spans="1:8" ht="15.75">
      <c r="A32" s="114" t="s">
        <v>143</v>
      </c>
      <c r="B32" s="13"/>
      <c r="C32" s="14"/>
      <c r="D32" s="15">
        <v>1</v>
      </c>
      <c r="E32" s="16">
        <v>77035</v>
      </c>
      <c r="F32" s="16">
        <v>26894.5</v>
      </c>
      <c r="G32" s="119">
        <f>F32/E32</f>
        <v>0.3491205296293892</v>
      </c>
      <c r="H32" s="18"/>
    </row>
    <row r="33" spans="1:8" ht="15.75">
      <c r="A33" s="114" t="s">
        <v>30</v>
      </c>
      <c r="B33" s="13"/>
      <c r="C33" s="14"/>
      <c r="D33" s="15"/>
      <c r="E33" s="16"/>
      <c r="F33" s="16"/>
      <c r="G33" s="119"/>
      <c r="H33" s="18"/>
    </row>
    <row r="34" spans="1:8" ht="15.75">
      <c r="A34" s="114" t="s">
        <v>90</v>
      </c>
      <c r="B34" s="13"/>
      <c r="C34" s="14"/>
      <c r="D34" s="15"/>
      <c r="E34" s="16"/>
      <c r="F34" s="16"/>
      <c r="G34" s="119"/>
      <c r="H34" s="18"/>
    </row>
    <row r="35" spans="1:8" ht="15">
      <c r="A35" s="20" t="s">
        <v>31</v>
      </c>
      <c r="B35" s="13"/>
      <c r="C35" s="14"/>
      <c r="D35" s="21"/>
      <c r="E35" s="70">
        <v>2910</v>
      </c>
      <c r="F35" s="16"/>
      <c r="G35" s="120"/>
      <c r="H35" s="18"/>
    </row>
    <row r="36" spans="1:8" ht="15">
      <c r="A36" s="20" t="s">
        <v>50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33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34</v>
      </c>
      <c r="B39" s="28"/>
      <c r="C39" s="29"/>
      <c r="D39" s="30">
        <f>SUM(D9:D38)</f>
        <v>20</v>
      </c>
      <c r="E39" s="31">
        <f>SUM(E9:E38)</f>
        <v>2486449</v>
      </c>
      <c r="F39" s="31">
        <f>SUM(F9:F38)</f>
        <v>648728</v>
      </c>
      <c r="G39" s="107">
        <f>F39/E39</f>
        <v>0.2609054116935437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110" t="s">
        <v>38</v>
      </c>
      <c r="H43" s="2"/>
    </row>
    <row r="44" spans="1:8" ht="15.75">
      <c r="A44" s="45" t="s">
        <v>39</v>
      </c>
      <c r="B44" s="46"/>
      <c r="C44" s="14"/>
      <c r="D44" s="15">
        <v>26</v>
      </c>
      <c r="E44" s="16">
        <v>2919058.2</v>
      </c>
      <c r="F44" s="16">
        <v>174972.5</v>
      </c>
      <c r="G44" s="119">
        <f>1-(+F44/E44)</f>
        <v>0.9400585777974554</v>
      </c>
      <c r="H44" s="18"/>
    </row>
    <row r="45" spans="1:8" ht="15.75">
      <c r="A45" s="45" t="s">
        <v>40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41</v>
      </c>
      <c r="B46" s="46"/>
      <c r="C46" s="14"/>
      <c r="D46" s="15">
        <v>156</v>
      </c>
      <c r="E46" s="16">
        <v>10058331</v>
      </c>
      <c r="F46" s="16">
        <v>652581.69</v>
      </c>
      <c r="G46" s="119">
        <f aca="true" t="shared" si="1" ref="G46:G52">1-(+F46/E46)</f>
        <v>0.9351202808895432</v>
      </c>
      <c r="H46" s="18"/>
    </row>
    <row r="47" spans="1:8" ht="15.75">
      <c r="A47" s="45" t="s">
        <v>42</v>
      </c>
      <c r="B47" s="46"/>
      <c r="C47" s="14"/>
      <c r="D47" s="15">
        <v>31</v>
      </c>
      <c r="E47" s="16">
        <v>2021862.5</v>
      </c>
      <c r="F47" s="16">
        <v>170877.17</v>
      </c>
      <c r="G47" s="119">
        <f t="shared" si="1"/>
        <v>0.9154852666786193</v>
      </c>
      <c r="H47" s="18"/>
    </row>
    <row r="48" spans="1:8" ht="15.75">
      <c r="A48" s="45" t="s">
        <v>43</v>
      </c>
      <c r="B48" s="46"/>
      <c r="C48" s="14"/>
      <c r="D48" s="15">
        <v>132</v>
      </c>
      <c r="E48" s="16">
        <v>9415864</v>
      </c>
      <c r="F48" s="16">
        <v>833099.71</v>
      </c>
      <c r="G48" s="119">
        <f t="shared" si="1"/>
        <v>0.9115216925393145</v>
      </c>
      <c r="H48" s="18"/>
    </row>
    <row r="49" spans="1:8" ht="15.75">
      <c r="A49" s="45" t="s">
        <v>44</v>
      </c>
      <c r="B49" s="46"/>
      <c r="C49" s="14"/>
      <c r="D49" s="15">
        <v>6</v>
      </c>
      <c r="E49" s="16">
        <v>1023584</v>
      </c>
      <c r="F49" s="16">
        <v>74557.25</v>
      </c>
      <c r="G49" s="119">
        <f t="shared" si="1"/>
        <v>0.9271605945384063</v>
      </c>
      <c r="H49" s="18"/>
    </row>
    <row r="50" spans="1:8" ht="15.75">
      <c r="A50" s="45" t="s">
        <v>45</v>
      </c>
      <c r="B50" s="46"/>
      <c r="C50" s="14"/>
      <c r="D50" s="15">
        <v>6</v>
      </c>
      <c r="E50" s="16">
        <v>1209945</v>
      </c>
      <c r="F50" s="16">
        <v>117540</v>
      </c>
      <c r="G50" s="119">
        <f t="shared" si="1"/>
        <v>0.9028550884544339</v>
      </c>
      <c r="H50" s="18"/>
    </row>
    <row r="51" spans="1:8" ht="15.75">
      <c r="A51" s="45" t="s">
        <v>46</v>
      </c>
      <c r="B51" s="46"/>
      <c r="C51" s="14"/>
      <c r="D51" s="15">
        <v>1</v>
      </c>
      <c r="E51" s="16">
        <v>265420</v>
      </c>
      <c r="F51" s="16">
        <v>14030</v>
      </c>
      <c r="G51" s="119">
        <f t="shared" si="1"/>
        <v>0.9471403812824957</v>
      </c>
      <c r="H51" s="18"/>
    </row>
    <row r="52" spans="1:8" ht="15.75">
      <c r="A52" s="78" t="s">
        <v>47</v>
      </c>
      <c r="B52" s="46"/>
      <c r="C52" s="14"/>
      <c r="D52" s="15">
        <v>1</v>
      </c>
      <c r="E52" s="16">
        <v>753075</v>
      </c>
      <c r="F52" s="16">
        <v>33525</v>
      </c>
      <c r="G52" s="119">
        <f t="shared" si="1"/>
        <v>0.9554825216611891</v>
      </c>
      <c r="H52" s="18"/>
    </row>
    <row r="53" spans="1:8" ht="15.75">
      <c r="A53" s="79" t="s">
        <v>68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118</v>
      </c>
      <c r="B54" s="46"/>
      <c r="C54" s="14"/>
      <c r="D54" s="15">
        <v>535</v>
      </c>
      <c r="E54" s="16">
        <v>33596427.97</v>
      </c>
      <c r="F54" s="16">
        <v>3840772.14</v>
      </c>
      <c r="G54" s="119">
        <f>1-(+F54/E54)</f>
        <v>0.8856791518601435</v>
      </c>
      <c r="H54" s="18"/>
    </row>
    <row r="55" spans="1:8" ht="15.75">
      <c r="A55" s="126" t="s">
        <v>119</v>
      </c>
      <c r="B55" s="48"/>
      <c r="C55" s="14"/>
      <c r="D55" s="15"/>
      <c r="E55" s="16"/>
      <c r="F55" s="16"/>
      <c r="G55" s="119"/>
      <c r="H55" s="18"/>
    </row>
    <row r="56" spans="1:8" ht="15">
      <c r="A56" s="20" t="s">
        <v>48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49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50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33</v>
      </c>
      <c r="B59" s="46"/>
      <c r="C59" s="29"/>
      <c r="D59" s="21"/>
      <c r="E59" s="70"/>
      <c r="F59" s="16"/>
      <c r="G59" s="120"/>
      <c r="H59" s="18"/>
    </row>
    <row r="60" spans="1:8" ht="15.75">
      <c r="A60" s="50"/>
      <c r="B60" s="25"/>
      <c r="C60" s="51"/>
      <c r="D60" s="21"/>
      <c r="E60" s="26"/>
      <c r="F60" s="26"/>
      <c r="G60" s="120"/>
      <c r="H60" s="2"/>
    </row>
    <row r="61" spans="1:8" ht="18">
      <c r="A61" s="28" t="s">
        <v>51</v>
      </c>
      <c r="B61" s="28"/>
      <c r="C61" s="56"/>
      <c r="D61" s="30">
        <f>SUM(D44:D57)</f>
        <v>894</v>
      </c>
      <c r="E61" s="31">
        <f>SUM(E44:E60)</f>
        <v>61263567.67</v>
      </c>
      <c r="F61" s="31">
        <f>SUM(F44:F60)</f>
        <v>5911955.46</v>
      </c>
      <c r="G61" s="111">
        <f>1-(+F61/E61)</f>
        <v>0.903499654283193</v>
      </c>
      <c r="H61" s="2"/>
    </row>
    <row r="62" spans="1:8" ht="18">
      <c r="A62" s="58"/>
      <c r="B62" s="59"/>
      <c r="C62" s="59"/>
      <c r="D62" s="52"/>
      <c r="E62" s="53"/>
      <c r="F62" s="54"/>
      <c r="G62" s="54"/>
      <c r="H62" s="2"/>
    </row>
    <row r="63" spans="1:8" ht="18">
      <c r="A63" s="55" t="s">
        <v>52</v>
      </c>
      <c r="B63" s="60"/>
      <c r="C63" s="60"/>
      <c r="D63" s="56"/>
      <c r="E63" s="56"/>
      <c r="F63" s="57">
        <f>F61+F39</f>
        <v>6560683.46</v>
      </c>
      <c r="G63" s="56"/>
      <c r="H63" s="2"/>
    </row>
    <row r="64" spans="1:8" ht="18">
      <c r="A64" s="55"/>
      <c r="B64" s="60"/>
      <c r="C64" s="60"/>
      <c r="D64" s="56"/>
      <c r="E64" s="56"/>
      <c r="F64" s="61"/>
      <c r="G64" s="60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8">
      <c r="A67" s="4"/>
      <c r="B67" s="59"/>
      <c r="C67" s="59"/>
      <c r="D67" s="59"/>
      <c r="E67" s="59"/>
      <c r="F67" s="57"/>
      <c r="G67" s="59"/>
      <c r="H67" s="2"/>
    </row>
    <row r="68" ht="15">
      <c r="A68" s="62" t="s">
        <v>56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DECEMBER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81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140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116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13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82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27</v>
      </c>
      <c r="B17" s="13"/>
      <c r="C17" s="14"/>
      <c r="D17" s="15">
        <v>1</v>
      </c>
      <c r="E17" s="16">
        <v>121953</v>
      </c>
      <c r="F17" s="16">
        <v>39943</v>
      </c>
      <c r="G17" s="17">
        <f>F17/E17</f>
        <v>0.32752781809385584</v>
      </c>
      <c r="H17" s="18"/>
    </row>
    <row r="18" spans="1:8" ht="15.75">
      <c r="A18" s="112" t="s">
        <v>15</v>
      </c>
      <c r="B18" s="13"/>
      <c r="C18" s="14"/>
      <c r="D18" s="15">
        <v>2</v>
      </c>
      <c r="E18" s="16">
        <v>178183</v>
      </c>
      <c r="F18" s="16">
        <v>70803.5</v>
      </c>
      <c r="G18" s="17">
        <f>F18/E18</f>
        <v>0.3973639460554598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17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83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19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20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21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22</v>
      </c>
      <c r="B25" s="13"/>
      <c r="C25" s="14"/>
      <c r="D25" s="15">
        <v>1</v>
      </c>
      <c r="E25" s="16">
        <v>18332</v>
      </c>
      <c r="F25" s="16">
        <v>2641</v>
      </c>
      <c r="G25" s="17">
        <f>F25/E25</f>
        <v>0.14406502291075715</v>
      </c>
      <c r="H25" s="18"/>
    </row>
    <row r="26" spans="1:8" ht="15.75">
      <c r="A26" s="113" t="s">
        <v>23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25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26</v>
      </c>
      <c r="B29" s="13"/>
      <c r="C29" s="14"/>
      <c r="D29" s="15">
        <v>1</v>
      </c>
      <c r="E29" s="16">
        <v>16925</v>
      </c>
      <c r="F29" s="16">
        <v>7841</v>
      </c>
      <c r="G29" s="17">
        <f>F29/E29</f>
        <v>0.4632791728212703</v>
      </c>
      <c r="H29" s="18"/>
    </row>
    <row r="30" spans="1:8" ht="15.75">
      <c r="A30" s="114" t="s">
        <v>135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30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60</v>
      </c>
      <c r="B32" s="13"/>
      <c r="C32" s="14"/>
      <c r="D32" s="15">
        <v>1</v>
      </c>
      <c r="E32" s="16">
        <v>121207</v>
      </c>
      <c r="F32" s="16">
        <v>36800</v>
      </c>
      <c r="G32" s="17">
        <f>F32/E32</f>
        <v>0.3036128276419679</v>
      </c>
      <c r="H32" s="18"/>
    </row>
    <row r="33" spans="1:8" ht="15.75">
      <c r="A33" s="114" t="s">
        <v>75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142</v>
      </c>
      <c r="B34" s="13"/>
      <c r="C34" s="14"/>
      <c r="D34" s="15">
        <v>5</v>
      </c>
      <c r="E34" s="16">
        <v>347970</v>
      </c>
      <c r="F34" s="16">
        <v>93057.5</v>
      </c>
      <c r="G34" s="17">
        <f>F34/E34</f>
        <v>0.2674296634767365</v>
      </c>
      <c r="H34" s="18"/>
    </row>
    <row r="35" spans="1:8" ht="15">
      <c r="A35" s="20" t="s">
        <v>31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50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33</v>
      </c>
      <c r="B37" s="13"/>
      <c r="C37" s="14"/>
      <c r="D37" s="21"/>
      <c r="E37" s="70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34</v>
      </c>
      <c r="B39" s="28"/>
      <c r="C39" s="29"/>
      <c r="D39" s="30">
        <f>SUM(D9:D38)</f>
        <v>11</v>
      </c>
      <c r="E39" s="31">
        <f>SUM(E9:E38)</f>
        <v>804570</v>
      </c>
      <c r="F39" s="31">
        <f>SUM(F9:F38)</f>
        <v>251086</v>
      </c>
      <c r="G39" s="32">
        <f>F39/E39</f>
        <v>0.31207477286003704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41" t="s">
        <v>38</v>
      </c>
      <c r="H43" s="2"/>
    </row>
    <row r="44" spans="1:8" ht="15.75">
      <c r="A44" s="45" t="s">
        <v>39</v>
      </c>
      <c r="B44" s="46"/>
      <c r="C44" s="14"/>
      <c r="D44" s="15">
        <v>40</v>
      </c>
      <c r="E44" s="16">
        <v>3307408.6</v>
      </c>
      <c r="F44" s="16">
        <v>188678.42</v>
      </c>
      <c r="G44" s="17">
        <f>1-(+F44/E44)</f>
        <v>0.9429527939184774</v>
      </c>
      <c r="H44" s="18"/>
    </row>
    <row r="45" spans="1:8" ht="15.75">
      <c r="A45" s="45" t="s">
        <v>40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41</v>
      </c>
      <c r="B46" s="46"/>
      <c r="C46" s="14"/>
      <c r="D46" s="15">
        <v>40</v>
      </c>
      <c r="E46" s="16">
        <v>2609744.5</v>
      </c>
      <c r="F46" s="16">
        <v>226166.51</v>
      </c>
      <c r="G46" s="17">
        <f>1-(+F46/E46)</f>
        <v>0.9133376811408167</v>
      </c>
      <c r="H46" s="18"/>
    </row>
    <row r="47" spans="1:8" ht="15.75">
      <c r="A47" s="45" t="s">
        <v>42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43</v>
      </c>
      <c r="B48" s="46"/>
      <c r="C48" s="14"/>
      <c r="D48" s="15">
        <v>33</v>
      </c>
      <c r="E48" s="16">
        <v>3159681.67</v>
      </c>
      <c r="F48" s="16">
        <v>266452.32</v>
      </c>
      <c r="G48" s="17">
        <f>1-(+F48/E48)</f>
        <v>0.9156711505054875</v>
      </c>
      <c r="H48" s="18"/>
    </row>
    <row r="49" spans="1:8" ht="15.75">
      <c r="A49" s="45" t="s">
        <v>44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45</v>
      </c>
      <c r="B50" s="46"/>
      <c r="C50" s="14"/>
      <c r="D50" s="15">
        <v>4</v>
      </c>
      <c r="E50" s="16">
        <v>271740</v>
      </c>
      <c r="F50" s="16">
        <v>22470</v>
      </c>
      <c r="G50" s="17">
        <f>1-(+F50/E50)</f>
        <v>0.9173106646058733</v>
      </c>
      <c r="H50" s="18"/>
    </row>
    <row r="51" spans="1:8" ht="15.75">
      <c r="A51" s="45" t="s">
        <v>46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47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69</v>
      </c>
      <c r="B53" s="48"/>
      <c r="C53" s="14"/>
      <c r="D53" s="123">
        <v>331</v>
      </c>
      <c r="E53" s="124">
        <v>21790771.09</v>
      </c>
      <c r="F53" s="124">
        <v>2812103.9</v>
      </c>
      <c r="G53" s="17">
        <f>1-(+F53/E53)</f>
        <v>0.8709497755547301</v>
      </c>
      <c r="H53" s="18"/>
    </row>
    <row r="54" spans="1:8" ht="15.75">
      <c r="A54" s="45" t="s">
        <v>70</v>
      </c>
      <c r="B54" s="48"/>
      <c r="C54" s="14"/>
      <c r="D54" s="15"/>
      <c r="E54" s="16"/>
      <c r="F54" s="16"/>
      <c r="G54" s="17"/>
      <c r="H54" s="18"/>
    </row>
    <row r="55" spans="1:8" ht="15">
      <c r="A55" s="20" t="s">
        <v>48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49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50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33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51</v>
      </c>
      <c r="B60" s="28"/>
      <c r="C60" s="29"/>
      <c r="D60" s="30">
        <f>SUM(D44:D56)</f>
        <v>448</v>
      </c>
      <c r="E60" s="31">
        <f>SUM(E44:E59)</f>
        <v>31139345.86</v>
      </c>
      <c r="F60" s="31">
        <f>SUM(F44:F59)</f>
        <v>3515871.15</v>
      </c>
      <c r="G60" s="32">
        <f>1-(F60/E60)</f>
        <v>0.8870923247454499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52</v>
      </c>
      <c r="B62" s="56"/>
      <c r="C62" s="59"/>
      <c r="D62" s="75"/>
      <c r="E62" s="56"/>
      <c r="F62" s="57">
        <f>F60+F39</f>
        <v>3766957.15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53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56</v>
      </c>
      <c r="B68" s="59"/>
      <c r="C68" s="59"/>
      <c r="D68" s="59"/>
      <c r="E68" s="59"/>
      <c r="F68" s="57"/>
      <c r="G68" s="5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82" customWidth="1"/>
    <col min="2" max="2" width="15.6640625" style="82" customWidth="1"/>
    <col min="3" max="3" width="3.6640625" style="82" customWidth="1"/>
    <col min="4" max="4" width="6.6640625" style="82" customWidth="1"/>
    <col min="5" max="6" width="14.6640625" style="82" customWidth="1"/>
    <col min="7" max="7" width="11.6640625" style="82" customWidth="1"/>
    <col min="8" max="8" width="3.6640625" style="82" customWidth="1"/>
    <col min="9" max="16384" width="8.88671875" style="82" customWidth="1"/>
  </cols>
  <sheetData>
    <row r="1" spans="1:8" ht="23.25">
      <c r="A1" s="81" t="s">
        <v>0</v>
      </c>
      <c r="B1" s="29"/>
      <c r="C1" s="29"/>
      <c r="D1" s="29"/>
      <c r="E1" s="29"/>
      <c r="F1" s="29"/>
      <c r="G1" s="29"/>
      <c r="H1" s="29"/>
    </row>
    <row r="2" spans="1:8" ht="23.25">
      <c r="A2" s="81" t="s">
        <v>1</v>
      </c>
      <c r="B2" s="29"/>
      <c r="C2" s="29"/>
      <c r="D2" s="29"/>
      <c r="E2" s="29"/>
      <c r="F2" s="29"/>
      <c r="G2" s="29"/>
      <c r="H2" s="29"/>
    </row>
    <row r="3" spans="1:8" ht="23.25">
      <c r="A3" s="1" t="str">
        <f>ARG!$A$3</f>
        <v>MONTH ENDED:    DECEMBER 2017</v>
      </c>
      <c r="B3" s="29"/>
      <c r="C3" s="29"/>
      <c r="D3" s="29"/>
      <c r="E3" s="29"/>
      <c r="F3" s="29"/>
      <c r="G3" s="29"/>
      <c r="H3" s="29"/>
    </row>
    <row r="4" spans="1:8" ht="15">
      <c r="A4" s="97"/>
      <c r="B4" s="97"/>
      <c r="C4" s="97"/>
      <c r="D4" s="97"/>
      <c r="E4" s="97"/>
      <c r="F4" s="5"/>
      <c r="G4" s="5"/>
      <c r="H4" s="29"/>
    </row>
    <row r="5" spans="1:8" ht="23.25">
      <c r="A5" s="29"/>
      <c r="B5" s="97"/>
      <c r="C5" s="97"/>
      <c r="D5" s="98" t="s">
        <v>110</v>
      </c>
      <c r="E5" s="99"/>
      <c r="F5" s="8"/>
      <c r="G5" s="5"/>
      <c r="H5" s="100"/>
    </row>
    <row r="6" spans="1:8" ht="18">
      <c r="A6" s="37" t="s">
        <v>3</v>
      </c>
      <c r="B6" s="97"/>
      <c r="C6" s="97"/>
      <c r="D6" s="97"/>
      <c r="E6" s="97"/>
      <c r="F6" s="5"/>
      <c r="G6" s="5"/>
      <c r="H6" s="100"/>
    </row>
    <row r="7" spans="1:8" ht="15.75">
      <c r="A7" s="101"/>
      <c r="B7" s="101"/>
      <c r="C7" s="101"/>
      <c r="D7" s="101"/>
      <c r="E7" s="39" t="s">
        <v>4</v>
      </c>
      <c r="F7" s="39" t="s">
        <v>4</v>
      </c>
      <c r="G7" s="12" t="s">
        <v>5</v>
      </c>
      <c r="H7" s="38"/>
    </row>
    <row r="8" spans="1:8" ht="15.75">
      <c r="A8" s="101"/>
      <c r="B8" s="101"/>
      <c r="C8" s="101"/>
      <c r="D8" s="39" t="s">
        <v>6</v>
      </c>
      <c r="E8" s="39" t="s">
        <v>7</v>
      </c>
      <c r="F8" s="12" t="s">
        <v>8</v>
      </c>
      <c r="G8" s="12" t="s">
        <v>9</v>
      </c>
      <c r="H8" s="38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03"/>
    </row>
    <row r="10" spans="1:8" ht="15.75">
      <c r="A10" s="112" t="s">
        <v>11</v>
      </c>
      <c r="B10" s="13"/>
      <c r="C10" s="14"/>
      <c r="D10" s="15">
        <v>1</v>
      </c>
      <c r="E10" s="16">
        <v>119616</v>
      </c>
      <c r="F10" s="16">
        <v>7454</v>
      </c>
      <c r="G10" s="17">
        <f>F10/E10</f>
        <v>0.06231607811663992</v>
      </c>
      <c r="H10" s="103"/>
    </row>
    <row r="11" spans="1:8" ht="15.75">
      <c r="A11" s="112" t="s">
        <v>59</v>
      </c>
      <c r="B11" s="13"/>
      <c r="C11" s="14"/>
      <c r="D11" s="15"/>
      <c r="E11" s="16"/>
      <c r="F11" s="16"/>
      <c r="G11" s="17"/>
      <c r="H11" s="103"/>
    </row>
    <row r="12" spans="1:8" ht="15.75">
      <c r="A12" s="112" t="s">
        <v>73</v>
      </c>
      <c r="B12" s="13"/>
      <c r="C12" s="14"/>
      <c r="D12" s="15"/>
      <c r="E12" s="16"/>
      <c r="F12" s="16"/>
      <c r="G12" s="17"/>
      <c r="H12" s="103"/>
    </row>
    <row r="13" spans="1:8" ht="15.75">
      <c r="A13" s="112" t="s">
        <v>14</v>
      </c>
      <c r="B13" s="13"/>
      <c r="C13" s="14"/>
      <c r="D13" s="15"/>
      <c r="E13" s="16"/>
      <c r="F13" s="16"/>
      <c r="G13" s="17"/>
      <c r="H13" s="103"/>
    </row>
    <row r="14" spans="1:8" ht="15.75">
      <c r="A14" s="112" t="s">
        <v>75</v>
      </c>
      <c r="B14" s="13"/>
      <c r="C14" s="14"/>
      <c r="D14" s="15"/>
      <c r="E14" s="16">
        <v>367579</v>
      </c>
      <c r="F14" s="16">
        <v>92161</v>
      </c>
      <c r="G14" s="17">
        <f>F14/E14</f>
        <v>0.2507243340887265</v>
      </c>
      <c r="H14" s="103"/>
    </row>
    <row r="15" spans="1:8" ht="15.75">
      <c r="A15" s="112" t="s">
        <v>27</v>
      </c>
      <c r="B15" s="13"/>
      <c r="C15" s="14"/>
      <c r="D15" s="15">
        <v>2</v>
      </c>
      <c r="E15" s="16">
        <v>444749</v>
      </c>
      <c r="F15" s="16">
        <v>126950</v>
      </c>
      <c r="G15" s="17">
        <f>F15/E15</f>
        <v>0.28544190093738264</v>
      </c>
      <c r="H15" s="103"/>
    </row>
    <row r="16" spans="1:8" ht="15.75">
      <c r="A16" s="112" t="s">
        <v>76</v>
      </c>
      <c r="B16" s="13"/>
      <c r="C16" s="14"/>
      <c r="D16" s="15"/>
      <c r="E16" s="16"/>
      <c r="F16" s="16"/>
      <c r="G16" s="17"/>
      <c r="H16" s="103"/>
    </row>
    <row r="17" spans="1:8" ht="15.75">
      <c r="A17" s="112" t="s">
        <v>117</v>
      </c>
      <c r="B17" s="13"/>
      <c r="C17" s="14"/>
      <c r="D17" s="15">
        <v>1</v>
      </c>
      <c r="E17" s="16">
        <v>108559</v>
      </c>
      <c r="F17" s="16">
        <v>19026</v>
      </c>
      <c r="G17" s="17">
        <f>F17/E17</f>
        <v>0.17525953628902255</v>
      </c>
      <c r="H17" s="103"/>
    </row>
    <row r="18" spans="1:8" ht="15.75">
      <c r="A18" s="112" t="s">
        <v>15</v>
      </c>
      <c r="B18" s="13"/>
      <c r="C18" s="14"/>
      <c r="D18" s="15"/>
      <c r="E18" s="16"/>
      <c r="F18" s="16"/>
      <c r="G18" s="17"/>
      <c r="H18" s="103"/>
    </row>
    <row r="19" spans="1:8" ht="15.75">
      <c r="A19" s="112" t="s">
        <v>17</v>
      </c>
      <c r="B19" s="13"/>
      <c r="C19" s="14"/>
      <c r="D19" s="15">
        <v>1</v>
      </c>
      <c r="E19" s="16">
        <v>427043</v>
      </c>
      <c r="F19" s="16">
        <v>114452</v>
      </c>
      <c r="G19" s="17">
        <f>F19/E19</f>
        <v>0.2680104813800952</v>
      </c>
      <c r="H19" s="103"/>
    </row>
    <row r="20" spans="1:8" ht="15.75">
      <c r="A20" s="112" t="s">
        <v>109</v>
      </c>
      <c r="B20" s="13"/>
      <c r="C20" s="14"/>
      <c r="D20" s="15"/>
      <c r="E20" s="16"/>
      <c r="F20" s="16"/>
      <c r="G20" s="17"/>
      <c r="H20" s="103"/>
    </row>
    <row r="21" spans="1:8" ht="15.75">
      <c r="A21" s="112" t="s">
        <v>111</v>
      </c>
      <c r="B21" s="13"/>
      <c r="C21" s="14"/>
      <c r="D21" s="15"/>
      <c r="E21" s="16"/>
      <c r="F21" s="16"/>
      <c r="G21" s="17"/>
      <c r="H21" s="103"/>
    </row>
    <row r="22" spans="1:8" ht="15.75">
      <c r="A22" s="112" t="s">
        <v>19</v>
      </c>
      <c r="B22" s="13"/>
      <c r="C22" s="14"/>
      <c r="D22" s="15"/>
      <c r="E22" s="16"/>
      <c r="F22" s="16"/>
      <c r="G22" s="17"/>
      <c r="H22" s="103"/>
    </row>
    <row r="23" spans="1:8" ht="15.75">
      <c r="A23" s="112" t="s">
        <v>124</v>
      </c>
      <c r="B23" s="13"/>
      <c r="C23" s="14"/>
      <c r="D23" s="15"/>
      <c r="E23" s="16"/>
      <c r="F23" s="16"/>
      <c r="G23" s="17"/>
      <c r="H23" s="103"/>
    </row>
    <row r="24" spans="1:8" ht="15.75">
      <c r="A24" s="112" t="s">
        <v>20</v>
      </c>
      <c r="B24" s="13"/>
      <c r="C24" s="14"/>
      <c r="D24" s="15">
        <v>2</v>
      </c>
      <c r="E24" s="16">
        <v>490833</v>
      </c>
      <c r="F24" s="16">
        <v>89564.5</v>
      </c>
      <c r="G24" s="17">
        <f>F24/E24</f>
        <v>0.18247448724922732</v>
      </c>
      <c r="H24" s="103"/>
    </row>
    <row r="25" spans="1:8" ht="15.75">
      <c r="A25" s="113" t="s">
        <v>22</v>
      </c>
      <c r="B25" s="13"/>
      <c r="C25" s="14"/>
      <c r="D25" s="15">
        <v>2</v>
      </c>
      <c r="E25" s="16">
        <v>116951</v>
      </c>
      <c r="F25" s="16">
        <v>32629.5</v>
      </c>
      <c r="G25" s="17">
        <f>F25/E25</f>
        <v>0.2790014621508153</v>
      </c>
      <c r="H25" s="103"/>
    </row>
    <row r="26" spans="1:8" ht="15.75">
      <c r="A26" s="113" t="s">
        <v>23</v>
      </c>
      <c r="B26" s="13"/>
      <c r="C26" s="14"/>
      <c r="D26" s="15">
        <v>4</v>
      </c>
      <c r="E26" s="16">
        <v>24004</v>
      </c>
      <c r="F26" s="16">
        <v>24004</v>
      </c>
      <c r="G26" s="17">
        <f>F26/E26</f>
        <v>1</v>
      </c>
      <c r="H26" s="103"/>
    </row>
    <row r="27" spans="1:8" ht="15.75">
      <c r="A27" s="114" t="s">
        <v>24</v>
      </c>
      <c r="B27" s="13"/>
      <c r="C27" s="14"/>
      <c r="D27" s="15"/>
      <c r="E27" s="16"/>
      <c r="F27" s="16"/>
      <c r="G27" s="17"/>
      <c r="H27" s="103"/>
    </row>
    <row r="28" spans="1:8" ht="15.75">
      <c r="A28" s="114" t="s">
        <v>25</v>
      </c>
      <c r="B28" s="13"/>
      <c r="C28" s="14"/>
      <c r="D28" s="15"/>
      <c r="E28" s="16">
        <v>5364</v>
      </c>
      <c r="F28" s="16">
        <v>5364</v>
      </c>
      <c r="G28" s="17">
        <f>F28/E28</f>
        <v>1</v>
      </c>
      <c r="H28" s="103"/>
    </row>
    <row r="29" spans="1:8" ht="15.75">
      <c r="A29" s="114" t="s">
        <v>112</v>
      </c>
      <c r="B29" s="13"/>
      <c r="C29" s="14"/>
      <c r="D29" s="15">
        <v>1</v>
      </c>
      <c r="E29" s="16">
        <v>109452</v>
      </c>
      <c r="F29" s="16">
        <v>26086.5</v>
      </c>
      <c r="G29" s="17">
        <f>F29/E29</f>
        <v>0.23833735336037715</v>
      </c>
      <c r="H29" s="103"/>
    </row>
    <row r="30" spans="1:8" ht="15.75">
      <c r="A30" s="114" t="s">
        <v>145</v>
      </c>
      <c r="B30" s="13"/>
      <c r="C30" s="14"/>
      <c r="D30" s="15">
        <v>10</v>
      </c>
      <c r="E30" s="16">
        <v>651973</v>
      </c>
      <c r="F30" s="16">
        <v>184413</v>
      </c>
      <c r="G30" s="17">
        <f>F30/E30</f>
        <v>0.28285373780816075</v>
      </c>
      <c r="H30" s="103"/>
    </row>
    <row r="31" spans="1:8" ht="15.75">
      <c r="A31" s="114" t="s">
        <v>78</v>
      </c>
      <c r="B31" s="13"/>
      <c r="C31" s="14"/>
      <c r="D31" s="15"/>
      <c r="E31" s="16"/>
      <c r="F31" s="16"/>
      <c r="G31" s="17"/>
      <c r="H31" s="103"/>
    </row>
    <row r="32" spans="1:8" ht="15.75">
      <c r="A32" s="125" t="s">
        <v>115</v>
      </c>
      <c r="B32" s="13"/>
      <c r="C32" s="14"/>
      <c r="D32" s="15"/>
      <c r="E32" s="16"/>
      <c r="F32" s="16"/>
      <c r="G32" s="17"/>
      <c r="H32" s="103"/>
    </row>
    <row r="33" spans="1:8" ht="15.75">
      <c r="A33" s="114" t="s">
        <v>77</v>
      </c>
      <c r="B33" s="13"/>
      <c r="C33" s="14"/>
      <c r="D33" s="15"/>
      <c r="E33" s="16"/>
      <c r="F33" s="16"/>
      <c r="G33" s="17"/>
      <c r="H33" s="103"/>
    </row>
    <row r="34" spans="1:8" ht="15.75">
      <c r="A34" s="114" t="s">
        <v>113</v>
      </c>
      <c r="B34" s="13"/>
      <c r="C34" s="14"/>
      <c r="D34" s="15"/>
      <c r="E34" s="16"/>
      <c r="F34" s="16"/>
      <c r="G34" s="17"/>
      <c r="H34" s="103"/>
    </row>
    <row r="35" spans="1:8" ht="15">
      <c r="A35" s="20" t="s">
        <v>31</v>
      </c>
      <c r="B35" s="13"/>
      <c r="C35" s="14"/>
      <c r="D35" s="21"/>
      <c r="E35" s="70">
        <v>30670</v>
      </c>
      <c r="F35" s="16">
        <v>4460</v>
      </c>
      <c r="G35" s="23"/>
      <c r="H35" s="103"/>
    </row>
    <row r="36" spans="1:8" ht="15">
      <c r="A36" s="20" t="s">
        <v>50</v>
      </c>
      <c r="B36" s="13"/>
      <c r="C36" s="14"/>
      <c r="D36" s="21"/>
      <c r="E36" s="70"/>
      <c r="F36" s="16"/>
      <c r="G36" s="23"/>
      <c r="H36" s="103"/>
    </row>
    <row r="37" spans="1:8" ht="15">
      <c r="A37" s="20" t="s">
        <v>33</v>
      </c>
      <c r="B37" s="13"/>
      <c r="C37" s="14"/>
      <c r="D37" s="21"/>
      <c r="E37" s="22"/>
      <c r="F37" s="19"/>
      <c r="G37" s="23"/>
      <c r="H37" s="103"/>
    </row>
    <row r="38" spans="1:8" ht="15">
      <c r="A38" s="24"/>
      <c r="B38" s="25"/>
      <c r="C38" s="14"/>
      <c r="D38" s="21"/>
      <c r="E38" s="26"/>
      <c r="F38" s="26"/>
      <c r="G38" s="23"/>
      <c r="H38" s="103"/>
    </row>
    <row r="39" spans="1:8" ht="15.75">
      <c r="A39" s="27" t="s">
        <v>34</v>
      </c>
      <c r="B39" s="28"/>
      <c r="C39" s="29"/>
      <c r="D39" s="30">
        <f>SUM(D9:D38)</f>
        <v>24</v>
      </c>
      <c r="E39" s="31">
        <f>SUM(E9:E38)</f>
        <v>2896793</v>
      </c>
      <c r="F39" s="31">
        <f>SUM(F9:F38)</f>
        <v>726564.5</v>
      </c>
      <c r="G39" s="32">
        <f>F39/E39</f>
        <v>0.25081685160106365</v>
      </c>
      <c r="H39" s="104"/>
    </row>
    <row r="40" spans="1:8" ht="15.75">
      <c r="A40" s="33"/>
      <c r="B40" s="33"/>
      <c r="C40" s="33"/>
      <c r="D40" s="34"/>
      <c r="E40" s="35"/>
      <c r="F40" s="36"/>
      <c r="G40" s="36"/>
      <c r="H40" s="105"/>
    </row>
    <row r="41" spans="1:8" ht="18">
      <c r="A41" s="37" t="s">
        <v>35</v>
      </c>
      <c r="B41" s="38"/>
      <c r="C41" s="38"/>
      <c r="D41" s="39"/>
      <c r="E41" s="40"/>
      <c r="F41" s="41"/>
      <c r="G41" s="41"/>
      <c r="H41" s="105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39" t="s">
        <v>5</v>
      </c>
      <c r="H42" s="105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41" t="s">
        <v>38</v>
      </c>
      <c r="H43" s="105"/>
    </row>
    <row r="44" spans="1:8" ht="15.75">
      <c r="A44" s="45" t="s">
        <v>39</v>
      </c>
      <c r="B44" s="46"/>
      <c r="C44" s="14"/>
      <c r="D44" s="15">
        <v>37</v>
      </c>
      <c r="E44" s="16">
        <v>682556.15</v>
      </c>
      <c r="F44" s="16">
        <v>70152.24</v>
      </c>
      <c r="G44" s="17">
        <f>1-(+F44/E44)</f>
        <v>0.8972212908784134</v>
      </c>
      <c r="H44" s="103"/>
    </row>
    <row r="45" spans="1:8" ht="15.75">
      <c r="A45" s="45" t="s">
        <v>40</v>
      </c>
      <c r="B45" s="46"/>
      <c r="C45" s="14"/>
      <c r="D45" s="15"/>
      <c r="E45" s="16"/>
      <c r="F45" s="16"/>
      <c r="G45" s="17"/>
      <c r="H45" s="103"/>
    </row>
    <row r="46" spans="1:8" ht="15.75">
      <c r="A46" s="45" t="s">
        <v>41</v>
      </c>
      <c r="B46" s="46"/>
      <c r="C46" s="14"/>
      <c r="D46" s="15">
        <v>136</v>
      </c>
      <c r="E46" s="16">
        <v>5728464.75</v>
      </c>
      <c r="F46" s="16">
        <v>455944.41</v>
      </c>
      <c r="G46" s="17">
        <f aca="true" t="shared" si="0" ref="G46:G52">1-(+F46/E46)</f>
        <v>0.9204072242916395</v>
      </c>
      <c r="H46" s="103"/>
    </row>
    <row r="47" spans="1:8" ht="15.75">
      <c r="A47" s="45" t="s">
        <v>42</v>
      </c>
      <c r="B47" s="46"/>
      <c r="C47" s="14"/>
      <c r="D47" s="15">
        <v>25</v>
      </c>
      <c r="E47" s="16">
        <v>2149563</v>
      </c>
      <c r="F47" s="16">
        <v>122855</v>
      </c>
      <c r="G47" s="17">
        <f t="shared" si="0"/>
        <v>0.9428465227583467</v>
      </c>
      <c r="H47" s="103"/>
    </row>
    <row r="48" spans="1:8" ht="15.75">
      <c r="A48" s="45" t="s">
        <v>43</v>
      </c>
      <c r="B48" s="46"/>
      <c r="C48" s="14"/>
      <c r="D48" s="15">
        <v>99</v>
      </c>
      <c r="E48" s="16">
        <v>6318024</v>
      </c>
      <c r="F48" s="16">
        <v>599686.53</v>
      </c>
      <c r="G48" s="17">
        <f t="shared" si="0"/>
        <v>0.9050832143087776</v>
      </c>
      <c r="H48" s="103"/>
    </row>
    <row r="49" spans="1:8" ht="15.75">
      <c r="A49" s="45" t="s">
        <v>44</v>
      </c>
      <c r="B49" s="46"/>
      <c r="C49" s="14"/>
      <c r="D49" s="15">
        <v>2</v>
      </c>
      <c r="E49" s="16">
        <v>204692</v>
      </c>
      <c r="F49" s="16">
        <v>7912</v>
      </c>
      <c r="G49" s="17">
        <f t="shared" si="0"/>
        <v>0.9613468039786606</v>
      </c>
      <c r="H49" s="103"/>
    </row>
    <row r="50" spans="1:8" ht="15.75">
      <c r="A50" s="45" t="s">
        <v>45</v>
      </c>
      <c r="B50" s="46"/>
      <c r="C50" s="14"/>
      <c r="D50" s="15">
        <v>9</v>
      </c>
      <c r="E50" s="16">
        <v>1435585</v>
      </c>
      <c r="F50" s="16">
        <v>137705</v>
      </c>
      <c r="G50" s="17">
        <f t="shared" si="0"/>
        <v>0.9040774318483406</v>
      </c>
      <c r="H50" s="103"/>
    </row>
    <row r="51" spans="1:8" ht="15.75">
      <c r="A51" s="45" t="s">
        <v>46</v>
      </c>
      <c r="B51" s="46"/>
      <c r="C51" s="14"/>
      <c r="D51" s="15">
        <v>4</v>
      </c>
      <c r="E51" s="16">
        <v>526970</v>
      </c>
      <c r="F51" s="16">
        <v>58910</v>
      </c>
      <c r="G51" s="17">
        <f t="shared" si="0"/>
        <v>0.8882099550259028</v>
      </c>
      <c r="H51" s="103"/>
    </row>
    <row r="52" spans="1:8" ht="15.75">
      <c r="A52" s="45" t="s">
        <v>47</v>
      </c>
      <c r="B52" s="46"/>
      <c r="C52" s="14"/>
      <c r="D52" s="15">
        <v>2</v>
      </c>
      <c r="E52" s="16">
        <v>348100</v>
      </c>
      <c r="F52" s="16">
        <v>39225</v>
      </c>
      <c r="G52" s="17">
        <f t="shared" si="0"/>
        <v>0.8873168629704108</v>
      </c>
      <c r="H52" s="103"/>
    </row>
    <row r="53" spans="1:8" ht="15.75">
      <c r="A53" s="47" t="s">
        <v>68</v>
      </c>
      <c r="B53" s="46"/>
      <c r="C53" s="14"/>
      <c r="D53" s="15"/>
      <c r="E53" s="16"/>
      <c r="F53" s="16"/>
      <c r="G53" s="17"/>
      <c r="H53" s="103"/>
    </row>
    <row r="54" spans="1:8" ht="15.75">
      <c r="A54" s="45" t="s">
        <v>69</v>
      </c>
      <c r="B54" s="48"/>
      <c r="C54" s="14"/>
      <c r="D54" s="15">
        <v>548</v>
      </c>
      <c r="E54" s="16">
        <v>28973130.73</v>
      </c>
      <c r="F54" s="16">
        <v>3350725.48</v>
      </c>
      <c r="G54" s="17">
        <f>1-(+F54/E54)</f>
        <v>0.8843505898197422</v>
      </c>
      <c r="H54" s="103"/>
    </row>
    <row r="55" spans="1:8" ht="15.75">
      <c r="A55" s="45" t="s">
        <v>70</v>
      </c>
      <c r="B55" s="48"/>
      <c r="C55" s="14"/>
      <c r="D55" s="15">
        <v>10</v>
      </c>
      <c r="E55" s="16">
        <v>976601.51</v>
      </c>
      <c r="F55" s="16">
        <v>60395.06</v>
      </c>
      <c r="G55" s="17">
        <f>1-(+F55/E55)</f>
        <v>0.9381579289182136</v>
      </c>
      <c r="H55" s="103"/>
    </row>
    <row r="56" spans="1:8" ht="15">
      <c r="A56" s="20" t="s">
        <v>48</v>
      </c>
      <c r="B56" s="48"/>
      <c r="C56" s="14"/>
      <c r="D56" s="21"/>
      <c r="E56" s="71"/>
      <c r="F56" s="16"/>
      <c r="G56" s="23"/>
      <c r="H56" s="103"/>
    </row>
    <row r="57" spans="1:8" ht="15">
      <c r="A57" s="20" t="s">
        <v>49</v>
      </c>
      <c r="B57" s="46"/>
      <c r="C57" s="14"/>
      <c r="D57" s="21"/>
      <c r="E57" s="71"/>
      <c r="F57" s="16"/>
      <c r="G57" s="23"/>
      <c r="H57" s="103"/>
    </row>
    <row r="58" spans="1:8" ht="15">
      <c r="A58" s="20" t="s">
        <v>50</v>
      </c>
      <c r="B58" s="46"/>
      <c r="C58" s="14"/>
      <c r="D58" s="21"/>
      <c r="E58" s="70"/>
      <c r="F58" s="16"/>
      <c r="G58" s="23"/>
      <c r="H58" s="103"/>
    </row>
    <row r="59" spans="1:8" ht="15">
      <c r="A59" s="20" t="s">
        <v>33</v>
      </c>
      <c r="B59" s="46"/>
      <c r="C59" s="14"/>
      <c r="D59" s="21"/>
      <c r="E59" s="70"/>
      <c r="F59" s="16"/>
      <c r="G59" s="23"/>
      <c r="H59" s="103"/>
    </row>
    <row r="60" spans="1:8" ht="15.75">
      <c r="A60" s="50"/>
      <c r="B60" s="25"/>
      <c r="C60" s="14"/>
      <c r="D60" s="21"/>
      <c r="E60" s="26"/>
      <c r="F60" s="26"/>
      <c r="G60" s="23"/>
      <c r="H60" s="103"/>
    </row>
    <row r="61" spans="1:8" ht="15.75">
      <c r="A61" s="28" t="s">
        <v>51</v>
      </c>
      <c r="B61" s="51"/>
      <c r="C61" s="51"/>
      <c r="D61" s="30">
        <f>SUM(D44:D57)</f>
        <v>872</v>
      </c>
      <c r="E61" s="31">
        <f>SUM(E44:E60)</f>
        <v>47343687.13999999</v>
      </c>
      <c r="F61" s="31">
        <f>SUM(F44:F60)</f>
        <v>4903510.72</v>
      </c>
      <c r="G61" s="32">
        <f>1-(F61/E61)</f>
        <v>0.8964273588261127</v>
      </c>
      <c r="H61" s="100"/>
    </row>
    <row r="62" spans="1:8" ht="18">
      <c r="A62" s="55"/>
      <c r="B62" s="56"/>
      <c r="C62" s="56"/>
      <c r="D62" s="74"/>
      <c r="E62" s="53"/>
      <c r="F62" s="54"/>
      <c r="G62" s="54"/>
      <c r="H62" s="102"/>
    </row>
    <row r="63" spans="1:8" ht="18">
      <c r="A63" s="55" t="s">
        <v>52</v>
      </c>
      <c r="B63" s="56"/>
      <c r="C63" s="56"/>
      <c r="D63" s="75"/>
      <c r="E63" s="56"/>
      <c r="F63" s="57">
        <f>F61+F39</f>
        <v>5630075.22</v>
      </c>
      <c r="G63" s="56"/>
      <c r="H63" s="102"/>
    </row>
    <row r="64" spans="1:8" ht="18">
      <c r="A64" s="55"/>
      <c r="B64" s="56"/>
      <c r="C64" s="56"/>
      <c r="D64" s="75"/>
      <c r="E64" s="56"/>
      <c r="F64" s="57"/>
      <c r="G64" s="56"/>
      <c r="H64" s="102"/>
    </row>
    <row r="65" spans="1:8" ht="15.75">
      <c r="A65" s="4" t="s">
        <v>53</v>
      </c>
      <c r="B65" s="60"/>
      <c r="C65" s="60"/>
      <c r="D65" s="60"/>
      <c r="E65" s="60"/>
      <c r="F65" s="61"/>
      <c r="G65" s="60"/>
      <c r="H65" s="38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38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38"/>
    </row>
    <row r="68" spans="1:8" ht="18">
      <c r="A68" s="4"/>
      <c r="B68" s="60"/>
      <c r="C68" s="60"/>
      <c r="D68" s="60"/>
      <c r="E68" s="60"/>
      <c r="F68" s="61"/>
      <c r="G68" s="60"/>
      <c r="H68" s="102"/>
    </row>
    <row r="69" spans="1:8" ht="18">
      <c r="A69" s="62" t="s">
        <v>56</v>
      </c>
      <c r="B69" s="59"/>
      <c r="C69" s="59"/>
      <c r="D69" s="59"/>
      <c r="E69" s="59"/>
      <c r="F69" s="57"/>
      <c r="G69" s="59"/>
      <c r="H69" s="102"/>
    </row>
    <row r="70" spans="1:8" ht="15.75">
      <c r="A70" s="95"/>
      <c r="B70" s="29"/>
      <c r="C70" s="29"/>
      <c r="H70" s="29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82" customWidth="1"/>
    <col min="2" max="2" width="27.6640625" style="82" customWidth="1"/>
    <col min="3" max="16384" width="9.6640625" style="82" customWidth="1"/>
  </cols>
  <sheetData>
    <row r="1" spans="1:4" ht="23.25">
      <c r="A1" s="81" t="s">
        <v>0</v>
      </c>
      <c r="B1" s="56"/>
      <c r="C1" s="57"/>
      <c r="D1" s="56"/>
    </row>
    <row r="2" spans="1:4" ht="23.25">
      <c r="A2" s="81" t="s">
        <v>1</v>
      </c>
      <c r="B2" s="56"/>
      <c r="C2" s="29"/>
      <c r="D2" s="29"/>
    </row>
    <row r="3" spans="1:4" ht="23.25">
      <c r="A3" s="81" t="s">
        <v>98</v>
      </c>
      <c r="B3" s="56"/>
      <c r="C3" s="29"/>
      <c r="D3" s="29"/>
    </row>
    <row r="4" spans="1:4" ht="23.25">
      <c r="A4" s="81" t="str">
        <f>ARG!$A$3</f>
        <v>MONTH ENDED:    DECEMBER 2017</v>
      </c>
      <c r="B4" s="56"/>
      <c r="C4" s="29"/>
      <c r="D4" s="29"/>
    </row>
    <row r="5" spans="1:4" ht="24" thickBot="1">
      <c r="A5" s="81"/>
      <c r="B5" s="56"/>
      <c r="C5" s="29"/>
      <c r="D5" s="29"/>
    </row>
    <row r="6" spans="1:4" ht="21" thickTop="1">
      <c r="A6" s="83" t="s">
        <v>99</v>
      </c>
      <c r="B6" s="84">
        <f>ARG!$D$39+LADYLUCK!$D$39+HOLLYWOOD!$D$40+HARNKC!$D$40+ISLE!$D$39+AMERKC!$D$39+AMERSC!$D$39+STJO!$D$39+LAGRANGE!$D$39+ISLEBV!$D$39+LUMIERE!$D$39+RIVERCITY!$D$39+CAPE!$D$39</f>
        <v>530</v>
      </c>
      <c r="C6" s="85"/>
      <c r="D6" s="29"/>
    </row>
    <row r="7" spans="1:4" ht="20.25">
      <c r="A7" s="86" t="s">
        <v>100</v>
      </c>
      <c r="B7" s="87">
        <f>ARG!$E$39+LADYLUCK!$E$39+HOLLYWOOD!$E$40+HARNKC!$E$40+ISLE!$E$39+AMERKC!$E$39+AMERSC!$E$39+STJO!$E$39+LAGRANGE!$E$39+ISLEBV!$E$39+LUMIERE!$E$39+RIVERCITY!$E$39+CAPE!$E$39</f>
        <v>107156994.25</v>
      </c>
      <c r="C7" s="85"/>
      <c r="D7" s="29"/>
    </row>
    <row r="8" spans="1:4" ht="20.25">
      <c r="A8" s="86" t="s">
        <v>101</v>
      </c>
      <c r="B8" s="87">
        <f>ARG!$F$39+LADYLUCK!$F$39+HOLLYWOOD!$F$40+HARNKC!$F$40+ISLE!$F$39+AMERKC!$F$39+AMERSC!$F$39+STJO!$F$39+LAGRANGE!$F$39+ISLEBV!$F$39+LUMIERE!$F$39+RIVERCITY!$F$39+CAPE!$F$39</f>
        <v>22130437.3</v>
      </c>
      <c r="C8" s="85"/>
      <c r="D8" s="29"/>
    </row>
    <row r="9" spans="1:4" ht="20.25">
      <c r="A9" s="86" t="s">
        <v>102</v>
      </c>
      <c r="B9" s="88">
        <f>B8/B7</f>
        <v>0.2065234981150099</v>
      </c>
      <c r="C9" s="85"/>
      <c r="D9" s="29"/>
    </row>
    <row r="10" spans="1:4" ht="20.25">
      <c r="A10" s="89"/>
      <c r="B10" s="90"/>
      <c r="C10" s="85"/>
      <c r="D10" s="29"/>
    </row>
    <row r="11" spans="1:4" ht="20.25">
      <c r="A11" s="86" t="s">
        <v>103</v>
      </c>
      <c r="B11" s="91">
        <f>ARG!$D$60+LADYLUCK!$D$60+HOLLYWOOD!$D$62+HARNKC!$D$62+ISLE!$D$61+AMERKC!$D$61+AMERSC!$D$61+STJO!$D$60+LAGRANGE!$D$60+ISLEBV!$D$61+LUMIERE!$D$62+RIVERCITY!$D$62+CAPE!$D$61</f>
        <v>16899</v>
      </c>
      <c r="C11" s="85"/>
      <c r="D11" s="29"/>
    </row>
    <row r="12" spans="1:4" ht="20.25">
      <c r="A12" s="86" t="s">
        <v>104</v>
      </c>
      <c r="B12" s="87">
        <f>ARG!$E$60+LADYLUCK!$E$60+HOLLYWOOD!$E$62+HARNKC!$E$62+ISLE!$E$61+AMERKC!$E$61+AMERSC!$E$61+STJO!$E$60+LAGRANGE!$E$60+ISLEBV!$E$61+LUMIERE!$E$62+RIVERCITY!$E$62+CAPE!$E$61</f>
        <v>1333842434.1500003</v>
      </c>
      <c r="C12" s="85"/>
      <c r="D12" s="29"/>
    </row>
    <row r="13" spans="1:4" ht="20.25">
      <c r="A13" s="86" t="s">
        <v>105</v>
      </c>
      <c r="B13" s="87">
        <f>ARG!$F$60+LADYLUCK!$F$60+HOLLYWOOD!$F$62+HARNKC!$F$62+ISLE!$F$61+AMERKC!$F$61+AMERSC!$F$61+STJO!$F$60+LAGRANGE!$F$60+ISLEBV!$F$61+LUMIERE!$F$62+RIVERCITY!$F$62+CAPE!$F$61</f>
        <v>126138575.01000002</v>
      </c>
      <c r="C13" s="85"/>
      <c r="D13" s="29"/>
    </row>
    <row r="14" spans="1:4" ht="20.25">
      <c r="A14" s="86" t="s">
        <v>106</v>
      </c>
      <c r="B14" s="88">
        <f>1-(B13/B12)</f>
        <v>0.905432177159379</v>
      </c>
      <c r="C14" s="85"/>
      <c r="D14" s="29"/>
    </row>
    <row r="15" spans="1:4" ht="20.25">
      <c r="A15" s="89"/>
      <c r="B15" s="92"/>
      <c r="C15" s="85"/>
      <c r="D15" s="29"/>
    </row>
    <row r="16" spans="1:4" ht="20.25">
      <c r="A16" s="86" t="s">
        <v>107</v>
      </c>
      <c r="B16" s="87">
        <f>B13+B8</f>
        <v>148269012.31000003</v>
      </c>
      <c r="C16" s="85"/>
      <c r="D16" s="29"/>
    </row>
    <row r="17" spans="1:4" ht="21" thickBot="1">
      <c r="A17" s="89"/>
      <c r="B17" s="90"/>
      <c r="C17" s="85"/>
      <c r="D17" s="29"/>
    </row>
    <row r="18" spans="1:4" ht="18.75" thickTop="1">
      <c r="A18" s="93"/>
      <c r="B18" s="94"/>
      <c r="C18" s="29"/>
      <c r="D18" s="29"/>
    </row>
    <row r="19" spans="1:4" ht="15">
      <c r="A19" s="29"/>
      <c r="B19" s="29"/>
      <c r="C19" s="29"/>
      <c r="D19" s="29"/>
    </row>
    <row r="20" spans="1:4" ht="15.75">
      <c r="A20" s="95" t="s">
        <v>56</v>
      </c>
      <c r="B20" s="29"/>
      <c r="C20" s="29"/>
      <c r="D20" s="29"/>
    </row>
    <row r="21" spans="1:4" ht="18">
      <c r="A21" s="96"/>
      <c r="B21" s="29"/>
      <c r="C21" s="29"/>
      <c r="D21" s="29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DECEMBER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69" t="s">
        <v>57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1</v>
      </c>
      <c r="E9" s="16">
        <v>17521</v>
      </c>
      <c r="F9" s="16">
        <v>11705</v>
      </c>
      <c r="G9" s="17">
        <f>F9/E9</f>
        <v>0.6680554762856001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126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138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60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143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65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14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1</v>
      </c>
      <c r="E18" s="16">
        <v>413214</v>
      </c>
      <c r="F18" s="16">
        <v>124059</v>
      </c>
      <c r="G18" s="17">
        <f>F18/E18</f>
        <v>0.30022942107479417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17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18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63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20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21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22</v>
      </c>
      <c r="B25" s="13"/>
      <c r="C25" s="14"/>
      <c r="D25" s="15">
        <v>1</v>
      </c>
      <c r="E25" s="16">
        <v>30787</v>
      </c>
      <c r="F25" s="16">
        <v>11308.5</v>
      </c>
      <c r="G25" s="17">
        <f>F25/E25</f>
        <v>0.3673141260921818</v>
      </c>
      <c r="H25" s="18"/>
    </row>
    <row r="26" spans="1:8" ht="15.75">
      <c r="A26" s="113" t="s">
        <v>23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25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26</v>
      </c>
      <c r="B29" s="13"/>
      <c r="C29" s="14"/>
      <c r="D29" s="15">
        <v>1</v>
      </c>
      <c r="E29" s="16">
        <v>36980</v>
      </c>
      <c r="F29" s="16">
        <v>11122.5</v>
      </c>
      <c r="G29" s="17">
        <f>F29/E29</f>
        <v>0.3007706868577609</v>
      </c>
      <c r="H29" s="18"/>
    </row>
    <row r="30" spans="1:8" ht="15.75">
      <c r="A30" s="114" t="s">
        <v>27</v>
      </c>
      <c r="B30" s="13"/>
      <c r="C30" s="14"/>
      <c r="D30" s="15">
        <v>1</v>
      </c>
      <c r="E30" s="16">
        <v>230634</v>
      </c>
      <c r="F30" s="16">
        <v>74307</v>
      </c>
      <c r="G30" s="17">
        <f>F30/E30</f>
        <v>0.32218580087931525</v>
      </c>
      <c r="H30" s="18"/>
    </row>
    <row r="31" spans="1:8" ht="15.75">
      <c r="A31" s="114" t="s">
        <v>28</v>
      </c>
      <c r="B31" s="13"/>
      <c r="C31" s="14"/>
      <c r="D31" s="15">
        <v>4</v>
      </c>
      <c r="E31" s="16">
        <v>749272</v>
      </c>
      <c r="F31" s="16">
        <v>133828</v>
      </c>
      <c r="G31" s="17">
        <f>F31/E31</f>
        <v>0.1786107047907836</v>
      </c>
      <c r="H31" s="18"/>
    </row>
    <row r="32" spans="1:8" ht="15.75">
      <c r="A32" s="114" t="s">
        <v>29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117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30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31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32</v>
      </c>
      <c r="B36" s="13"/>
      <c r="C36" s="14"/>
      <c r="D36" s="21"/>
      <c r="E36" s="70"/>
      <c r="F36" s="16">
        <v>0.5</v>
      </c>
      <c r="G36" s="23"/>
      <c r="H36" s="18"/>
    </row>
    <row r="37" spans="1:8" ht="15">
      <c r="A37" s="20" t="s">
        <v>33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34</v>
      </c>
      <c r="B39" s="28"/>
      <c r="C39" s="29"/>
      <c r="D39" s="30">
        <f>SUM(D9:D38)</f>
        <v>9</v>
      </c>
      <c r="E39" s="31">
        <f>SUM(E9:E38)</f>
        <v>1478408</v>
      </c>
      <c r="F39" s="31">
        <f>SUM(F9:F38)</f>
        <v>366330.5</v>
      </c>
      <c r="G39" s="32">
        <f>F39/E39</f>
        <v>0.24778714671457405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41" t="s">
        <v>38</v>
      </c>
      <c r="H43" s="2"/>
    </row>
    <row r="44" spans="1:8" ht="15.75">
      <c r="A44" s="45" t="s">
        <v>39</v>
      </c>
      <c r="B44" s="46"/>
      <c r="C44" s="14"/>
      <c r="D44" s="15">
        <v>12</v>
      </c>
      <c r="E44" s="16">
        <v>177932.8</v>
      </c>
      <c r="F44" s="16">
        <v>18820.6</v>
      </c>
      <c r="G44" s="17">
        <f>1-(+F44/E44)</f>
        <v>0.8942263596144162</v>
      </c>
      <c r="H44" s="18"/>
    </row>
    <row r="45" spans="1:8" ht="15.75">
      <c r="A45" s="45" t="s">
        <v>40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41</v>
      </c>
      <c r="B46" s="46"/>
      <c r="C46" s="14"/>
      <c r="D46" s="15">
        <v>77</v>
      </c>
      <c r="E46" s="16">
        <v>2642014.25</v>
      </c>
      <c r="F46" s="16">
        <v>205025.38</v>
      </c>
      <c r="G46" s="17">
        <f>1-(+F46/E46)</f>
        <v>0.9223980794198972</v>
      </c>
      <c r="H46" s="18"/>
    </row>
    <row r="47" spans="1:8" ht="15.75">
      <c r="A47" s="45" t="s">
        <v>42</v>
      </c>
      <c r="B47" s="46"/>
      <c r="C47" s="14"/>
      <c r="D47" s="15">
        <v>8</v>
      </c>
      <c r="E47" s="16">
        <v>302312.5</v>
      </c>
      <c r="F47" s="16">
        <v>21332</v>
      </c>
      <c r="G47" s="17">
        <f>1-(+F47/E47)</f>
        <v>0.9294372544965888</v>
      </c>
      <c r="H47" s="18"/>
    </row>
    <row r="48" spans="1:8" ht="15.75">
      <c r="A48" s="45" t="s">
        <v>43</v>
      </c>
      <c r="B48" s="46"/>
      <c r="C48" s="14"/>
      <c r="D48" s="15">
        <v>45</v>
      </c>
      <c r="E48" s="16">
        <v>2801167</v>
      </c>
      <c r="F48" s="16">
        <v>225521.63</v>
      </c>
      <c r="G48" s="17">
        <f>1-(+F48/E48)</f>
        <v>0.9194901160837607</v>
      </c>
      <c r="H48" s="18"/>
    </row>
    <row r="49" spans="1:8" ht="15.75">
      <c r="A49" s="45" t="s">
        <v>44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45</v>
      </c>
      <c r="B50" s="46"/>
      <c r="C50" s="14"/>
      <c r="D50" s="15">
        <v>3</v>
      </c>
      <c r="E50" s="16">
        <v>572160</v>
      </c>
      <c r="F50" s="16">
        <v>54300</v>
      </c>
      <c r="G50" s="17">
        <f>1-(+F50/E50)</f>
        <v>0.9050964765100671</v>
      </c>
      <c r="H50" s="18"/>
    </row>
    <row r="51" spans="1:8" ht="15.75">
      <c r="A51" s="45" t="s">
        <v>46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47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69</v>
      </c>
      <c r="B53" s="48"/>
      <c r="C53" s="14"/>
      <c r="D53" s="15">
        <v>367</v>
      </c>
      <c r="E53" s="16">
        <v>19106597.73</v>
      </c>
      <c r="F53" s="16">
        <v>2196372.14</v>
      </c>
      <c r="G53" s="17">
        <f>1-(+F53/E53)</f>
        <v>0.8850464027642455</v>
      </c>
      <c r="H53" s="18"/>
    </row>
    <row r="54" spans="1:8" ht="15.75">
      <c r="A54" s="47" t="s">
        <v>70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48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49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50</v>
      </c>
      <c r="B57" s="46"/>
      <c r="C57" s="14"/>
      <c r="D57" s="21"/>
      <c r="E57" s="70"/>
      <c r="F57" s="16">
        <v>-0.5</v>
      </c>
      <c r="G57" s="23"/>
      <c r="H57" s="18"/>
    </row>
    <row r="58" spans="1:8" ht="15">
      <c r="A58" s="20" t="s">
        <v>33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51</v>
      </c>
      <c r="B60" s="28"/>
      <c r="C60" s="29"/>
      <c r="D60" s="30">
        <f>SUM(D44:D56)</f>
        <v>512</v>
      </c>
      <c r="E60" s="31">
        <f>SUM(E44:E59)</f>
        <v>25602184.28</v>
      </c>
      <c r="F60" s="31">
        <f>SUM(F44:F59)</f>
        <v>2721371.25</v>
      </c>
      <c r="G60" s="32">
        <f>1-(F60/E60)</f>
        <v>0.8937055049585793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52</v>
      </c>
      <c r="B62" s="56"/>
      <c r="C62" s="59"/>
      <c r="D62" s="75"/>
      <c r="E62" s="56"/>
      <c r="F62" s="57">
        <f>F60+F39</f>
        <v>3087701.75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53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56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58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DECEMBER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106" t="s">
        <v>114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120</v>
      </c>
      <c r="B9" s="13"/>
      <c r="C9" s="14"/>
      <c r="D9" s="15">
        <v>4</v>
      </c>
      <c r="E9" s="16">
        <v>1075394</v>
      </c>
      <c r="F9" s="16">
        <v>139577</v>
      </c>
      <c r="G9" s="17">
        <f aca="true" t="shared" si="0" ref="G9:G14">F9/E9</f>
        <v>0.129791499673608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123</v>
      </c>
      <c r="B11" s="13"/>
      <c r="C11" s="14"/>
      <c r="D11" s="15">
        <v>1</v>
      </c>
      <c r="E11" s="16">
        <v>273769</v>
      </c>
      <c r="F11" s="16">
        <v>55249</v>
      </c>
      <c r="G11" s="17">
        <f t="shared" si="0"/>
        <v>0.20180882422772484</v>
      </c>
      <c r="H11" s="18"/>
    </row>
    <row r="12" spans="1:8" ht="15.75">
      <c r="A12" s="112" t="s">
        <v>77</v>
      </c>
      <c r="B12" s="13"/>
      <c r="C12" s="14"/>
      <c r="D12" s="15">
        <v>1</v>
      </c>
      <c r="E12" s="16">
        <v>213285</v>
      </c>
      <c r="F12" s="16">
        <v>40081.5</v>
      </c>
      <c r="G12" s="17">
        <f t="shared" si="0"/>
        <v>0.18792460791898163</v>
      </c>
      <c r="H12" s="18"/>
    </row>
    <row r="13" spans="1:8" ht="15.75">
      <c r="A13" s="112" t="s">
        <v>127</v>
      </c>
      <c r="B13" s="13"/>
      <c r="C13" s="14"/>
      <c r="D13" s="15">
        <v>2</v>
      </c>
      <c r="E13" s="16">
        <v>300987</v>
      </c>
      <c r="F13" s="16">
        <v>46201</v>
      </c>
      <c r="G13" s="17">
        <f t="shared" si="0"/>
        <v>0.15349832384787382</v>
      </c>
      <c r="H13" s="18"/>
    </row>
    <row r="14" spans="1:8" ht="15.75">
      <c r="A14" s="112" t="s">
        <v>27</v>
      </c>
      <c r="B14" s="13"/>
      <c r="C14" s="14"/>
      <c r="D14" s="15">
        <v>1</v>
      </c>
      <c r="E14" s="16">
        <v>320640</v>
      </c>
      <c r="F14" s="16">
        <v>91193.39</v>
      </c>
      <c r="G14" s="17">
        <f t="shared" si="0"/>
        <v>0.28441052270459083</v>
      </c>
      <c r="H14" s="18"/>
    </row>
    <row r="15" spans="1:8" ht="15.75">
      <c r="A15" s="112" t="s">
        <v>60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10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15</v>
      </c>
      <c r="B17" s="13"/>
      <c r="C17" s="14"/>
      <c r="D17" s="15">
        <v>2</v>
      </c>
      <c r="E17" s="16">
        <v>1152576</v>
      </c>
      <c r="F17" s="16">
        <v>327128</v>
      </c>
      <c r="G17" s="17">
        <f aca="true" t="shared" si="1" ref="G17:G25">F17/E17</f>
        <v>0.2838233660947304</v>
      </c>
      <c r="H17" s="18"/>
    </row>
    <row r="18" spans="1:8" ht="15.75">
      <c r="A18" s="112" t="s">
        <v>16</v>
      </c>
      <c r="B18" s="13"/>
      <c r="C18" s="14"/>
      <c r="D18" s="15">
        <v>2</v>
      </c>
      <c r="E18" s="16">
        <v>860913</v>
      </c>
      <c r="F18" s="16">
        <v>154194</v>
      </c>
      <c r="G18" s="17">
        <f t="shared" si="1"/>
        <v>0.17910520575249764</v>
      </c>
      <c r="H18" s="18"/>
    </row>
    <row r="19" spans="1:8" ht="15.75">
      <c r="A19" s="112" t="s">
        <v>61</v>
      </c>
      <c r="B19" s="13"/>
      <c r="C19" s="14"/>
      <c r="D19" s="15">
        <v>1</v>
      </c>
      <c r="E19" s="16">
        <v>415251</v>
      </c>
      <c r="F19" s="16">
        <v>96986.39</v>
      </c>
      <c r="G19" s="17">
        <f t="shared" si="1"/>
        <v>0.2335608824542265</v>
      </c>
      <c r="H19" s="18"/>
    </row>
    <row r="20" spans="1:8" ht="15.75">
      <c r="A20" s="112" t="s">
        <v>19</v>
      </c>
      <c r="B20" s="13"/>
      <c r="C20" s="14"/>
      <c r="D20" s="15">
        <v>1</v>
      </c>
      <c r="E20" s="16">
        <v>175005</v>
      </c>
      <c r="F20" s="16">
        <v>51550.5</v>
      </c>
      <c r="G20" s="17">
        <f t="shared" si="1"/>
        <v>0.29456586954658437</v>
      </c>
      <c r="H20" s="18"/>
    </row>
    <row r="21" spans="1:8" ht="15.75">
      <c r="A21" s="112" t="s">
        <v>141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62</v>
      </c>
      <c r="B22" s="13"/>
      <c r="C22" s="14"/>
      <c r="D22" s="15">
        <v>7</v>
      </c>
      <c r="E22" s="16">
        <v>2727261</v>
      </c>
      <c r="F22" s="16">
        <v>407634</v>
      </c>
      <c r="G22" s="17">
        <f t="shared" si="1"/>
        <v>0.14946644270570364</v>
      </c>
      <c r="H22" s="18"/>
    </row>
    <row r="23" spans="1:8" ht="15.75">
      <c r="A23" s="112" t="s">
        <v>63</v>
      </c>
      <c r="B23" s="13"/>
      <c r="C23" s="14"/>
      <c r="D23" s="15">
        <v>5</v>
      </c>
      <c r="E23" s="16">
        <v>1658242</v>
      </c>
      <c r="F23" s="16">
        <v>308943</v>
      </c>
      <c r="G23" s="17">
        <f t="shared" si="1"/>
        <v>0.18630754739054975</v>
      </c>
      <c r="H23" s="18"/>
    </row>
    <row r="24" spans="1:8" ht="15.75">
      <c r="A24" s="113" t="s">
        <v>22</v>
      </c>
      <c r="B24" s="13"/>
      <c r="C24" s="14"/>
      <c r="D24" s="15">
        <v>6</v>
      </c>
      <c r="E24" s="16">
        <v>1177847</v>
      </c>
      <c r="F24" s="16">
        <v>353677</v>
      </c>
      <c r="G24" s="17">
        <f t="shared" si="1"/>
        <v>0.3002741442649173</v>
      </c>
      <c r="H24" s="18"/>
    </row>
    <row r="25" spans="1:8" ht="15.75">
      <c r="A25" s="113" t="s">
        <v>23</v>
      </c>
      <c r="B25" s="13"/>
      <c r="C25" s="14"/>
      <c r="D25" s="15">
        <v>20</v>
      </c>
      <c r="E25" s="16">
        <v>213012</v>
      </c>
      <c r="F25" s="16">
        <v>213012</v>
      </c>
      <c r="G25" s="17">
        <f t="shared" si="1"/>
        <v>1</v>
      </c>
      <c r="H25" s="18"/>
    </row>
    <row r="26" spans="1:8" ht="15.75">
      <c r="A26" s="114" t="s">
        <v>24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6">
        <v>70074</v>
      </c>
      <c r="F27" s="16">
        <v>25149</v>
      </c>
      <c r="G27" s="17">
        <f>F27/E27</f>
        <v>0.35889202842709134</v>
      </c>
      <c r="H27" s="18"/>
    </row>
    <row r="28" spans="1:8" ht="15.75">
      <c r="A28" s="112" t="s">
        <v>64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26</v>
      </c>
      <c r="B29" s="13"/>
      <c r="C29" s="14"/>
      <c r="D29" s="15">
        <v>2</v>
      </c>
      <c r="E29" s="16">
        <v>288611</v>
      </c>
      <c r="F29" s="16">
        <v>101723</v>
      </c>
      <c r="G29" s="17">
        <f>F29/E29</f>
        <v>0.35245711355423043</v>
      </c>
      <c r="H29" s="18"/>
    </row>
    <row r="30" spans="1:8" ht="15.75">
      <c r="A30" s="114" t="s">
        <v>146</v>
      </c>
      <c r="B30" s="13"/>
      <c r="C30" s="14"/>
      <c r="D30" s="15">
        <v>1</v>
      </c>
      <c r="E30" s="16">
        <v>40275</v>
      </c>
      <c r="F30" s="16">
        <v>21809</v>
      </c>
      <c r="G30" s="17">
        <f>F30/E30</f>
        <v>0.5415021725636251</v>
      </c>
      <c r="H30" s="18"/>
    </row>
    <row r="31" spans="1:8" ht="15.75">
      <c r="A31" s="114" t="s">
        <v>65</v>
      </c>
      <c r="B31" s="13"/>
      <c r="C31" s="14"/>
      <c r="D31" s="15"/>
      <c r="E31" s="19"/>
      <c r="F31" s="16"/>
      <c r="G31" s="17"/>
      <c r="H31" s="18"/>
    </row>
    <row r="32" spans="1:8" ht="15.75">
      <c r="A32" s="114" t="s">
        <v>128</v>
      </c>
      <c r="B32" s="13"/>
      <c r="C32" s="14"/>
      <c r="D32" s="15"/>
      <c r="E32" s="19"/>
      <c r="F32" s="16"/>
      <c r="G32" s="17"/>
      <c r="H32" s="18"/>
    </row>
    <row r="33" spans="1:8" ht="15.75">
      <c r="A33" s="114" t="s">
        <v>66</v>
      </c>
      <c r="B33" s="13"/>
      <c r="C33" s="14"/>
      <c r="D33" s="15">
        <v>25</v>
      </c>
      <c r="E33" s="19">
        <v>3383726</v>
      </c>
      <c r="F33" s="19">
        <v>656139.5</v>
      </c>
      <c r="G33" s="17">
        <f>F33/E33</f>
        <v>0.19391035207933502</v>
      </c>
      <c r="H33" s="18"/>
    </row>
    <row r="34" spans="1:8" ht="15.75">
      <c r="A34" s="112" t="s">
        <v>67</v>
      </c>
      <c r="B34" s="13"/>
      <c r="C34" s="14"/>
      <c r="D34" s="15">
        <v>1</v>
      </c>
      <c r="E34" s="16">
        <v>181843</v>
      </c>
      <c r="F34" s="16">
        <v>42283</v>
      </c>
      <c r="G34" s="17">
        <f>F34/E34</f>
        <v>0.23252476037020947</v>
      </c>
      <c r="H34" s="18"/>
    </row>
    <row r="35" spans="1:8" ht="15.75">
      <c r="A35" s="112" t="s">
        <v>117</v>
      </c>
      <c r="B35" s="13"/>
      <c r="C35" s="14"/>
      <c r="D35" s="15">
        <v>1</v>
      </c>
      <c r="E35" s="16">
        <v>231814</v>
      </c>
      <c r="F35" s="16">
        <v>66023.5</v>
      </c>
      <c r="G35" s="17">
        <f>F35/E35</f>
        <v>0.2848123926941427</v>
      </c>
      <c r="H35" s="18"/>
    </row>
    <row r="36" spans="1:8" ht="15">
      <c r="A36" s="20" t="s">
        <v>31</v>
      </c>
      <c r="B36" s="13"/>
      <c r="C36" s="14"/>
      <c r="D36" s="21"/>
      <c r="E36" s="22">
        <v>324260</v>
      </c>
      <c r="F36" s="16">
        <v>56047</v>
      </c>
      <c r="G36" s="23"/>
      <c r="H36" s="18"/>
    </row>
    <row r="37" spans="1:8" ht="15">
      <c r="A37" s="20" t="s">
        <v>32</v>
      </c>
      <c r="B37" s="13"/>
      <c r="C37" s="14"/>
      <c r="D37" s="21"/>
      <c r="E37" s="22"/>
      <c r="F37" s="16"/>
      <c r="G37" s="23"/>
      <c r="H37" s="18"/>
    </row>
    <row r="38" spans="1:8" ht="15">
      <c r="A38" s="20" t="s">
        <v>33</v>
      </c>
      <c r="B38" s="13"/>
      <c r="C38" s="14"/>
      <c r="D38" s="21"/>
      <c r="E38" s="22"/>
      <c r="F38" s="19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34</v>
      </c>
      <c r="B40" s="28"/>
      <c r="C40" s="33"/>
      <c r="D40" s="30">
        <f>SUM(D9:D39)</f>
        <v>83</v>
      </c>
      <c r="E40" s="31">
        <f>SUM(E9:E39)</f>
        <v>15084785</v>
      </c>
      <c r="F40" s="31">
        <f>SUM(F9:F39)</f>
        <v>3254600.7800000003</v>
      </c>
      <c r="G40" s="32">
        <f>F40/E40</f>
        <v>0.21575387252784844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35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36</v>
      </c>
      <c r="F43" s="39" t="s">
        <v>36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37</v>
      </c>
      <c r="F44" s="41" t="s">
        <v>8</v>
      </c>
      <c r="G44" s="41" t="s">
        <v>38</v>
      </c>
      <c r="H44" s="18"/>
    </row>
    <row r="45" spans="1:8" ht="15.75">
      <c r="A45" s="45" t="s">
        <v>39</v>
      </c>
      <c r="B45" s="46"/>
      <c r="C45" s="14"/>
      <c r="D45" s="15">
        <v>170</v>
      </c>
      <c r="E45" s="16">
        <v>31721676.65</v>
      </c>
      <c r="F45" s="16">
        <v>1722553.7</v>
      </c>
      <c r="G45" s="17">
        <f aca="true" t="shared" si="2" ref="G45:G51">1-(+F45/E45)</f>
        <v>0.9456978986638779</v>
      </c>
      <c r="H45" s="18"/>
    </row>
    <row r="46" spans="1:8" ht="15.75">
      <c r="A46" s="45" t="s">
        <v>40</v>
      </c>
      <c r="B46" s="46"/>
      <c r="C46" s="14"/>
      <c r="D46" s="15"/>
      <c r="E46" s="16"/>
      <c r="F46" s="16"/>
      <c r="G46" s="17"/>
      <c r="H46" s="18"/>
    </row>
    <row r="47" spans="1:8" ht="15.75">
      <c r="A47" s="45" t="s">
        <v>41</v>
      </c>
      <c r="B47" s="46"/>
      <c r="C47" s="14"/>
      <c r="D47" s="15">
        <v>325</v>
      </c>
      <c r="E47" s="16">
        <v>34016081.4</v>
      </c>
      <c r="F47" s="16">
        <v>1861915.49</v>
      </c>
      <c r="G47" s="17">
        <f t="shared" si="2"/>
        <v>0.9452636690244985</v>
      </c>
      <c r="H47" s="18"/>
    </row>
    <row r="48" spans="1:8" ht="15.75">
      <c r="A48" s="45" t="s">
        <v>42</v>
      </c>
      <c r="B48" s="46"/>
      <c r="C48" s="14"/>
      <c r="D48" s="15">
        <v>23</v>
      </c>
      <c r="E48" s="16">
        <v>1044755.5</v>
      </c>
      <c r="F48" s="16">
        <v>110818.8</v>
      </c>
      <c r="G48" s="17">
        <f t="shared" si="2"/>
        <v>0.8939284837457185</v>
      </c>
      <c r="H48" s="18"/>
    </row>
    <row r="49" spans="1:8" ht="15.75">
      <c r="A49" s="45" t="s">
        <v>43</v>
      </c>
      <c r="B49" s="46"/>
      <c r="C49" s="14"/>
      <c r="D49" s="15">
        <v>130</v>
      </c>
      <c r="E49" s="16">
        <v>14316803.41</v>
      </c>
      <c r="F49" s="16">
        <v>966656.49</v>
      </c>
      <c r="G49" s="17">
        <f t="shared" si="2"/>
        <v>0.9324809831973518</v>
      </c>
      <c r="H49" s="18"/>
    </row>
    <row r="50" spans="1:8" ht="15.75">
      <c r="A50" s="45" t="s">
        <v>44</v>
      </c>
      <c r="B50" s="46"/>
      <c r="C50" s="14"/>
      <c r="D50" s="15">
        <v>9</v>
      </c>
      <c r="E50" s="16">
        <v>808084</v>
      </c>
      <c r="F50" s="16">
        <v>43290</v>
      </c>
      <c r="G50" s="17">
        <f t="shared" si="2"/>
        <v>0.9464288366060954</v>
      </c>
      <c r="H50" s="18"/>
    </row>
    <row r="51" spans="1:8" ht="15.75">
      <c r="A51" s="45" t="s">
        <v>45</v>
      </c>
      <c r="B51" s="46"/>
      <c r="C51" s="14"/>
      <c r="D51" s="15">
        <v>35</v>
      </c>
      <c r="E51" s="16">
        <v>3723325</v>
      </c>
      <c r="F51" s="16">
        <v>283143.72</v>
      </c>
      <c r="G51" s="17">
        <f t="shared" si="2"/>
        <v>0.923954067936589</v>
      </c>
      <c r="H51" s="18"/>
    </row>
    <row r="52" spans="1:8" ht="15.75">
      <c r="A52" s="45" t="s">
        <v>46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47</v>
      </c>
      <c r="B53" s="46"/>
      <c r="C53" s="14"/>
      <c r="D53" s="15">
        <v>4</v>
      </c>
      <c r="E53" s="16">
        <v>464175</v>
      </c>
      <c r="F53" s="16">
        <v>16755</v>
      </c>
      <c r="G53" s="17">
        <f>1-(+F53/E53)</f>
        <v>0.9639037001131039</v>
      </c>
      <c r="H53" s="18"/>
    </row>
    <row r="54" spans="1:8" ht="15.75">
      <c r="A54" s="47" t="s">
        <v>68</v>
      </c>
      <c r="B54" s="48"/>
      <c r="C54" s="14"/>
      <c r="D54" s="15">
        <v>2</v>
      </c>
      <c r="E54" s="16">
        <v>662500</v>
      </c>
      <c r="F54" s="16">
        <v>119200</v>
      </c>
      <c r="G54" s="17">
        <f>1-(+F54/E54)</f>
        <v>0.8200754716981132</v>
      </c>
      <c r="H54" s="18"/>
    </row>
    <row r="55" spans="1:8" ht="15.75">
      <c r="A55" s="45" t="s">
        <v>69</v>
      </c>
      <c r="B55" s="48"/>
      <c r="C55" s="14"/>
      <c r="D55" s="15">
        <v>1307</v>
      </c>
      <c r="E55" s="16">
        <v>97907928.51</v>
      </c>
      <c r="F55" s="16">
        <v>11771100.75</v>
      </c>
      <c r="G55" s="17">
        <f>1-(+F55/E55)</f>
        <v>0.8797737739002645</v>
      </c>
      <c r="H55" s="18"/>
    </row>
    <row r="56" spans="1:8" ht="15.75">
      <c r="A56" s="45" t="s">
        <v>70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48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49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50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33</v>
      </c>
      <c r="B60" s="46"/>
      <c r="C60" s="14"/>
      <c r="D60" s="21"/>
      <c r="E60" s="22"/>
      <c r="F60" s="19"/>
      <c r="G60" s="23"/>
      <c r="H60" s="18"/>
    </row>
    <row r="61" spans="1:8" ht="15.75">
      <c r="A61" s="50"/>
      <c r="B61" s="25"/>
      <c r="C61" s="29"/>
      <c r="D61" s="21"/>
      <c r="E61" s="26"/>
      <c r="F61" s="26"/>
      <c r="G61" s="23"/>
      <c r="H61" s="18"/>
    </row>
    <row r="62" spans="1:8" ht="15.75">
      <c r="A62" s="28" t="s">
        <v>51</v>
      </c>
      <c r="B62" s="28"/>
      <c r="C62" s="51"/>
      <c r="D62" s="30">
        <f>SUM(D45:D58)</f>
        <v>2005</v>
      </c>
      <c r="E62" s="31">
        <f>SUM(E45:E61)</f>
        <v>184665329.47</v>
      </c>
      <c r="F62" s="31">
        <f>SUM(F45:F61)</f>
        <v>16895433.95</v>
      </c>
      <c r="G62" s="32">
        <f>1-(+F62/E62)</f>
        <v>0.9085078179077206</v>
      </c>
      <c r="H62" s="2"/>
    </row>
    <row r="63" spans="1:8" ht="18">
      <c r="A63" s="51"/>
      <c r="B63" s="51"/>
      <c r="C63" s="56"/>
      <c r="D63" s="52"/>
      <c r="E63" s="53"/>
      <c r="F63" s="54"/>
      <c r="G63" s="54"/>
      <c r="H63" s="2"/>
    </row>
    <row r="64" spans="1:8" ht="18">
      <c r="A64" s="55" t="s">
        <v>52</v>
      </c>
      <c r="B64" s="56"/>
      <c r="C64" s="59"/>
      <c r="D64" s="56"/>
      <c r="E64" s="56"/>
      <c r="F64" s="57">
        <f>F62+F40</f>
        <v>20150034.73</v>
      </c>
      <c r="G64" s="56"/>
      <c r="H64" s="2"/>
    </row>
    <row r="65" spans="1:8" ht="8.25" customHeight="1">
      <c r="A65" s="55"/>
      <c r="B65" s="56"/>
      <c r="C65" s="59"/>
      <c r="D65" s="56"/>
      <c r="E65" s="56"/>
      <c r="F65" s="57"/>
      <c r="G65" s="56"/>
      <c r="H65" s="2"/>
    </row>
    <row r="66" spans="1:8" ht="15.75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54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55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56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58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DECEMBER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120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>
        <v>6</v>
      </c>
      <c r="E10" s="121">
        <v>2773684</v>
      </c>
      <c r="F10" s="16">
        <v>588485.5</v>
      </c>
      <c r="G10" s="115">
        <f aca="true" t="shared" si="0" ref="G10:G15">F10/E10</f>
        <v>0.21216746392162913</v>
      </c>
      <c r="H10" s="18"/>
    </row>
    <row r="11" spans="1:8" ht="15.75">
      <c r="A11" s="112" t="s">
        <v>123</v>
      </c>
      <c r="B11" s="13"/>
      <c r="C11" s="14"/>
      <c r="D11" s="15">
        <v>6</v>
      </c>
      <c r="E11" s="121">
        <v>614920</v>
      </c>
      <c r="F11" s="16">
        <v>146652.5</v>
      </c>
      <c r="G11" s="115">
        <f t="shared" si="0"/>
        <v>0.23849037273141221</v>
      </c>
      <c r="H11" s="18"/>
    </row>
    <row r="12" spans="1:8" ht="15.75">
      <c r="A12" s="112" t="s">
        <v>77</v>
      </c>
      <c r="B12" s="13"/>
      <c r="C12" s="14"/>
      <c r="D12" s="15">
        <v>2</v>
      </c>
      <c r="E12" s="121">
        <v>247655</v>
      </c>
      <c r="F12" s="16">
        <v>63830.5</v>
      </c>
      <c r="G12" s="115">
        <f t="shared" si="0"/>
        <v>0.25773959742383556</v>
      </c>
      <c r="H12" s="18"/>
    </row>
    <row r="13" spans="1:8" ht="15.75">
      <c r="A13" s="112" t="s">
        <v>127</v>
      </c>
      <c r="B13" s="13"/>
      <c r="C13" s="14"/>
      <c r="D13" s="15"/>
      <c r="E13" s="121"/>
      <c r="F13" s="16"/>
      <c r="G13" s="115"/>
      <c r="H13" s="18"/>
    </row>
    <row r="14" spans="1:8" ht="15.75">
      <c r="A14" s="112" t="s">
        <v>27</v>
      </c>
      <c r="B14" s="13"/>
      <c r="C14" s="14"/>
      <c r="D14" s="15">
        <v>2</v>
      </c>
      <c r="E14" s="121">
        <v>456147</v>
      </c>
      <c r="F14" s="16">
        <v>114507</v>
      </c>
      <c r="G14" s="115">
        <f t="shared" si="0"/>
        <v>0.2510309176647002</v>
      </c>
      <c r="H14" s="18"/>
    </row>
    <row r="15" spans="1:8" ht="15.75">
      <c r="A15" s="112" t="s">
        <v>60</v>
      </c>
      <c r="B15" s="13"/>
      <c r="C15" s="14"/>
      <c r="D15" s="15">
        <v>1</v>
      </c>
      <c r="E15" s="121">
        <v>104142</v>
      </c>
      <c r="F15" s="16">
        <v>18349.5</v>
      </c>
      <c r="G15" s="115">
        <f t="shared" si="0"/>
        <v>0.17619692343146856</v>
      </c>
      <c r="H15" s="18"/>
    </row>
    <row r="16" spans="1:8" ht="15.75">
      <c r="A16" s="112" t="s">
        <v>10</v>
      </c>
      <c r="B16" s="13"/>
      <c r="C16" s="14"/>
      <c r="D16" s="15"/>
      <c r="E16" s="121"/>
      <c r="F16" s="16"/>
      <c r="G16" s="115"/>
      <c r="H16" s="18"/>
    </row>
    <row r="17" spans="1:8" ht="15.75">
      <c r="A17" s="112" t="s">
        <v>15</v>
      </c>
      <c r="B17" s="13"/>
      <c r="C17" s="14"/>
      <c r="D17" s="15">
        <v>2</v>
      </c>
      <c r="E17" s="121">
        <v>1228025</v>
      </c>
      <c r="F17" s="16">
        <v>168648.5</v>
      </c>
      <c r="G17" s="17">
        <f aca="true" t="shared" si="1" ref="G17:G23">F17/E17</f>
        <v>0.13733311618248814</v>
      </c>
      <c r="H17" s="18"/>
    </row>
    <row r="18" spans="1:8" ht="15.75">
      <c r="A18" s="112" t="s">
        <v>16</v>
      </c>
      <c r="B18" s="13"/>
      <c r="C18" s="14"/>
      <c r="D18" s="15">
        <v>2</v>
      </c>
      <c r="E18" s="121">
        <v>1576362</v>
      </c>
      <c r="F18" s="16">
        <v>361355.5</v>
      </c>
      <c r="G18" s="115">
        <f t="shared" si="1"/>
        <v>0.2292338308078982</v>
      </c>
      <c r="H18" s="18"/>
    </row>
    <row r="19" spans="1:8" ht="15.75">
      <c r="A19" s="112" t="s">
        <v>61</v>
      </c>
      <c r="B19" s="13"/>
      <c r="C19" s="14"/>
      <c r="D19" s="15">
        <v>1</v>
      </c>
      <c r="E19" s="121">
        <v>298850</v>
      </c>
      <c r="F19" s="16">
        <v>43150</v>
      </c>
      <c r="G19" s="17">
        <f t="shared" si="1"/>
        <v>0.14438681612849255</v>
      </c>
      <c r="H19" s="18"/>
    </row>
    <row r="20" spans="1:8" ht="15.75">
      <c r="A20" s="112" t="s">
        <v>19</v>
      </c>
      <c r="B20" s="13"/>
      <c r="C20" s="14"/>
      <c r="D20" s="15">
        <v>1</v>
      </c>
      <c r="E20" s="121">
        <v>71109</v>
      </c>
      <c r="F20" s="16">
        <v>15417</v>
      </c>
      <c r="G20" s="17">
        <f t="shared" si="1"/>
        <v>0.21680799898746994</v>
      </c>
      <c r="H20" s="18"/>
    </row>
    <row r="21" spans="1:8" ht="15.75">
      <c r="A21" s="112" t="s">
        <v>141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62</v>
      </c>
      <c r="B22" s="13"/>
      <c r="C22" s="14"/>
      <c r="D22" s="15">
        <v>7</v>
      </c>
      <c r="E22" s="121">
        <v>4450836</v>
      </c>
      <c r="F22" s="16">
        <v>658827.5</v>
      </c>
      <c r="G22" s="17">
        <f t="shared" si="1"/>
        <v>0.14802331517045336</v>
      </c>
      <c r="H22" s="18"/>
    </row>
    <row r="23" spans="1:8" ht="15.75">
      <c r="A23" s="112" t="s">
        <v>63</v>
      </c>
      <c r="B23" s="13"/>
      <c r="C23" s="14"/>
      <c r="D23" s="15">
        <v>2</v>
      </c>
      <c r="E23" s="121">
        <v>1528920</v>
      </c>
      <c r="F23" s="16">
        <v>253714.5</v>
      </c>
      <c r="G23" s="17">
        <f t="shared" si="1"/>
        <v>0.16594360725217802</v>
      </c>
      <c r="H23" s="18"/>
    </row>
    <row r="24" spans="1:8" ht="15.75">
      <c r="A24" s="113" t="s">
        <v>22</v>
      </c>
      <c r="B24" s="13"/>
      <c r="C24" s="14"/>
      <c r="D24" s="15">
        <v>3</v>
      </c>
      <c r="E24" s="121">
        <v>744050</v>
      </c>
      <c r="F24" s="16">
        <v>181625.5</v>
      </c>
      <c r="G24" s="17">
        <f>F24/E24</f>
        <v>0.24410389086754922</v>
      </c>
      <c r="H24" s="18"/>
    </row>
    <row r="25" spans="1:8" ht="15.75">
      <c r="A25" s="113" t="s">
        <v>23</v>
      </c>
      <c r="B25" s="13"/>
      <c r="C25" s="14"/>
      <c r="D25" s="15">
        <v>13</v>
      </c>
      <c r="E25" s="121">
        <v>150376</v>
      </c>
      <c r="F25" s="16">
        <v>150376</v>
      </c>
      <c r="G25" s="17">
        <f>F25/E25</f>
        <v>1</v>
      </c>
      <c r="H25" s="18"/>
    </row>
    <row r="26" spans="1:8" ht="15.75">
      <c r="A26" s="114" t="s">
        <v>24</v>
      </c>
      <c r="B26" s="13"/>
      <c r="C26" s="14"/>
      <c r="D26" s="15"/>
      <c r="E26" s="121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21">
        <v>39080</v>
      </c>
      <c r="F27" s="16">
        <v>18753</v>
      </c>
      <c r="G27" s="17">
        <f>F27/E27</f>
        <v>0.4798618219037871</v>
      </c>
      <c r="H27" s="18"/>
    </row>
    <row r="28" spans="1:8" ht="15.75">
      <c r="A28" s="112" t="s">
        <v>64</v>
      </c>
      <c r="B28" s="13"/>
      <c r="C28" s="14"/>
      <c r="D28" s="15"/>
      <c r="E28" s="121"/>
      <c r="F28" s="16"/>
      <c r="G28" s="115"/>
      <c r="H28" s="18"/>
    </row>
    <row r="29" spans="1:8" ht="15.75">
      <c r="A29" s="114" t="s">
        <v>26</v>
      </c>
      <c r="B29" s="13"/>
      <c r="C29" s="14"/>
      <c r="D29" s="15">
        <v>2</v>
      </c>
      <c r="E29" s="121">
        <v>262255</v>
      </c>
      <c r="F29" s="16">
        <v>110958.5</v>
      </c>
      <c r="G29" s="17">
        <f>F29/E29</f>
        <v>0.4230939352919868</v>
      </c>
      <c r="H29" s="18"/>
    </row>
    <row r="30" spans="1:8" ht="15.75">
      <c r="A30" s="114" t="s">
        <v>146</v>
      </c>
      <c r="B30" s="13"/>
      <c r="C30" s="14"/>
      <c r="D30" s="117"/>
      <c r="E30" s="121"/>
      <c r="F30" s="121"/>
      <c r="G30" s="118"/>
      <c r="H30" s="18"/>
    </row>
    <row r="31" spans="1:8" ht="15.75">
      <c r="A31" s="114" t="s">
        <v>65</v>
      </c>
      <c r="B31" s="13"/>
      <c r="C31" s="14"/>
      <c r="D31" s="15">
        <v>1</v>
      </c>
      <c r="E31" s="116">
        <v>200052</v>
      </c>
      <c r="F31" s="16">
        <v>68408</v>
      </c>
      <c r="G31" s="115">
        <f>F31/E31</f>
        <v>0.34195109271589386</v>
      </c>
      <c r="H31" s="18"/>
    </row>
    <row r="32" spans="1:8" ht="15.75">
      <c r="A32" s="114" t="s">
        <v>128</v>
      </c>
      <c r="B32" s="13"/>
      <c r="C32" s="14"/>
      <c r="D32" s="15"/>
      <c r="E32" s="116"/>
      <c r="F32" s="16"/>
      <c r="G32" s="115"/>
      <c r="H32" s="18"/>
    </row>
    <row r="33" spans="1:8" ht="15.75">
      <c r="A33" s="114" t="s">
        <v>66</v>
      </c>
      <c r="B33" s="13"/>
      <c r="C33" s="14"/>
      <c r="D33" s="15">
        <v>11</v>
      </c>
      <c r="E33" s="116">
        <v>1409853</v>
      </c>
      <c r="F33" s="19">
        <v>416281</v>
      </c>
      <c r="G33" s="115">
        <f>F33/E33</f>
        <v>0.29526553477561135</v>
      </c>
      <c r="H33" s="18"/>
    </row>
    <row r="34" spans="1:8" ht="15.75">
      <c r="A34" s="112" t="s">
        <v>67</v>
      </c>
      <c r="B34" s="13"/>
      <c r="C34" s="14"/>
      <c r="D34" s="15"/>
      <c r="E34" s="121"/>
      <c r="F34" s="16"/>
      <c r="G34" s="115"/>
      <c r="H34" s="18"/>
    </row>
    <row r="35" spans="1:8" ht="15.75">
      <c r="A35" s="112" t="s">
        <v>117</v>
      </c>
      <c r="B35" s="13"/>
      <c r="C35" s="14"/>
      <c r="D35" s="15">
        <v>1</v>
      </c>
      <c r="E35" s="121">
        <v>194798</v>
      </c>
      <c r="F35" s="16">
        <v>71481</v>
      </c>
      <c r="G35" s="115">
        <f>F35/E35</f>
        <v>0.36694935266275835</v>
      </c>
      <c r="H35" s="18"/>
    </row>
    <row r="36" spans="1:8" ht="15">
      <c r="A36" s="20" t="s">
        <v>31</v>
      </c>
      <c r="B36" s="13"/>
      <c r="C36" s="14"/>
      <c r="D36" s="21"/>
      <c r="E36" s="116">
        <v>72625</v>
      </c>
      <c r="F36" s="19">
        <v>14116</v>
      </c>
      <c r="G36" s="23"/>
      <c r="H36" s="18"/>
    </row>
    <row r="37" spans="1:8" ht="15">
      <c r="A37" s="20" t="s">
        <v>32</v>
      </c>
      <c r="B37" s="13"/>
      <c r="C37" s="14"/>
      <c r="D37" s="21"/>
      <c r="E37" s="116"/>
      <c r="F37" s="19"/>
      <c r="G37" s="23"/>
      <c r="H37" s="18"/>
    </row>
    <row r="38" spans="1:8" ht="15">
      <c r="A38" s="20" t="s">
        <v>33</v>
      </c>
      <c r="B38" s="13"/>
      <c r="C38" s="14"/>
      <c r="D38" s="21"/>
      <c r="E38" s="121"/>
      <c r="F38" s="16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34</v>
      </c>
      <c r="B40" s="28"/>
      <c r="C40" s="33"/>
      <c r="D40" s="30">
        <f>SUM(D9:D39)</f>
        <v>63</v>
      </c>
      <c r="E40" s="31">
        <f>SUM(E9:E39)</f>
        <v>16423739</v>
      </c>
      <c r="F40" s="31">
        <f>SUM(F9:F39)</f>
        <v>3464937</v>
      </c>
      <c r="G40" s="32">
        <f>F40/E40</f>
        <v>0.21097126543474662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35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36</v>
      </c>
      <c r="F43" s="39" t="s">
        <v>36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37</v>
      </c>
      <c r="F44" s="41" t="s">
        <v>8</v>
      </c>
      <c r="G44" s="41" t="s">
        <v>38</v>
      </c>
      <c r="H44" s="18"/>
    </row>
    <row r="45" spans="1:8" ht="15.75">
      <c r="A45" s="45" t="s">
        <v>39</v>
      </c>
      <c r="B45" s="46"/>
      <c r="C45" s="14"/>
      <c r="D45" s="15">
        <v>67</v>
      </c>
      <c r="E45" s="16">
        <v>10793551.1</v>
      </c>
      <c r="F45" s="16">
        <v>682216.36</v>
      </c>
      <c r="G45" s="17">
        <f>1-(+F45/E45)</f>
        <v>0.9367940769743518</v>
      </c>
      <c r="H45" s="18"/>
    </row>
    <row r="46" spans="1:8" ht="15.75">
      <c r="A46" s="45" t="s">
        <v>40</v>
      </c>
      <c r="B46" s="46"/>
      <c r="C46" s="14"/>
      <c r="D46" s="15">
        <v>2</v>
      </c>
      <c r="E46" s="16">
        <v>1066303.44</v>
      </c>
      <c r="F46" s="16">
        <v>78297.16</v>
      </c>
      <c r="G46" s="17">
        <f aca="true" t="shared" si="2" ref="G46:G55">1-(+F46/E46)</f>
        <v>0.9265714082287871</v>
      </c>
      <c r="H46" s="18"/>
    </row>
    <row r="47" spans="1:8" ht="15.75">
      <c r="A47" s="45" t="s">
        <v>41</v>
      </c>
      <c r="B47" s="46"/>
      <c r="C47" s="14"/>
      <c r="D47" s="15">
        <v>222</v>
      </c>
      <c r="E47" s="16">
        <v>22736679.34</v>
      </c>
      <c r="F47" s="16">
        <v>1325916.42</v>
      </c>
      <c r="G47" s="17">
        <f t="shared" si="2"/>
        <v>0.9416838140621814</v>
      </c>
      <c r="H47" s="18"/>
    </row>
    <row r="48" spans="1:8" ht="15.75">
      <c r="A48" s="45" t="s">
        <v>42</v>
      </c>
      <c r="B48" s="46"/>
      <c r="C48" s="14"/>
      <c r="D48" s="15">
        <v>8</v>
      </c>
      <c r="E48" s="16">
        <v>1908974</v>
      </c>
      <c r="F48" s="16">
        <v>113167.5</v>
      </c>
      <c r="G48" s="17">
        <f t="shared" si="2"/>
        <v>0.9407181554070406</v>
      </c>
      <c r="H48" s="18"/>
    </row>
    <row r="49" spans="1:8" ht="15.75">
      <c r="A49" s="45" t="s">
        <v>43</v>
      </c>
      <c r="B49" s="46"/>
      <c r="C49" s="14"/>
      <c r="D49" s="15">
        <v>132</v>
      </c>
      <c r="E49" s="16">
        <v>15433167.11</v>
      </c>
      <c r="F49" s="16">
        <v>1122919.35</v>
      </c>
      <c r="G49" s="17">
        <f t="shared" si="2"/>
        <v>0.9272398632117189</v>
      </c>
      <c r="H49" s="18"/>
    </row>
    <row r="50" spans="1:8" ht="15.75">
      <c r="A50" s="45" t="s">
        <v>44</v>
      </c>
      <c r="B50" s="46"/>
      <c r="C50" s="14"/>
      <c r="D50" s="15">
        <v>8</v>
      </c>
      <c r="E50" s="16">
        <v>2135685</v>
      </c>
      <c r="F50" s="16">
        <v>170717</v>
      </c>
      <c r="G50" s="17">
        <f t="shared" si="2"/>
        <v>0.9200645226238888</v>
      </c>
      <c r="H50" s="18"/>
    </row>
    <row r="51" spans="1:8" ht="15.75">
      <c r="A51" s="45" t="s">
        <v>45</v>
      </c>
      <c r="B51" s="46"/>
      <c r="C51" s="14"/>
      <c r="D51" s="15">
        <v>15</v>
      </c>
      <c r="E51" s="16">
        <v>2795135</v>
      </c>
      <c r="F51" s="16">
        <v>203895</v>
      </c>
      <c r="G51" s="17">
        <f t="shared" si="2"/>
        <v>0.9270536127950886</v>
      </c>
      <c r="H51" s="18"/>
    </row>
    <row r="52" spans="1:8" ht="15.75">
      <c r="A52" s="45" t="s">
        <v>46</v>
      </c>
      <c r="B52" s="46"/>
      <c r="C52" s="14"/>
      <c r="D52" s="15">
        <v>2</v>
      </c>
      <c r="E52" s="16">
        <v>370450</v>
      </c>
      <c r="F52" s="16">
        <v>45130</v>
      </c>
      <c r="G52" s="17">
        <f t="shared" si="2"/>
        <v>0.8781751923336483</v>
      </c>
      <c r="H52" s="18"/>
    </row>
    <row r="53" spans="1:8" ht="15.75">
      <c r="A53" s="45" t="s">
        <v>47</v>
      </c>
      <c r="B53" s="46"/>
      <c r="C53" s="14"/>
      <c r="D53" s="15">
        <v>4</v>
      </c>
      <c r="E53" s="16">
        <v>883925</v>
      </c>
      <c r="F53" s="16">
        <v>77225</v>
      </c>
      <c r="G53" s="17">
        <f t="shared" si="2"/>
        <v>0.9126339904403654</v>
      </c>
      <c r="H53" s="18"/>
    </row>
    <row r="54" spans="1:8" ht="15.75">
      <c r="A54" s="47" t="s">
        <v>68</v>
      </c>
      <c r="B54" s="48"/>
      <c r="C54" s="14"/>
      <c r="D54" s="15">
        <v>3</v>
      </c>
      <c r="E54" s="16">
        <v>260700</v>
      </c>
      <c r="F54" s="16">
        <v>-43400</v>
      </c>
      <c r="G54" s="17">
        <f t="shared" si="2"/>
        <v>1.1664748753356349</v>
      </c>
      <c r="H54" s="18"/>
    </row>
    <row r="55" spans="1:8" ht="15.75">
      <c r="A55" s="45" t="s">
        <v>69</v>
      </c>
      <c r="B55" s="48"/>
      <c r="C55" s="14"/>
      <c r="D55" s="15">
        <v>832</v>
      </c>
      <c r="E55" s="16">
        <v>63466716.94</v>
      </c>
      <c r="F55" s="16">
        <v>7598118.26</v>
      </c>
      <c r="G55" s="17">
        <f t="shared" si="2"/>
        <v>0.8802818449364084</v>
      </c>
      <c r="H55" s="18"/>
    </row>
    <row r="56" spans="1:8" ht="15.75">
      <c r="A56" s="45" t="s">
        <v>70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48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49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50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33</v>
      </c>
      <c r="B60" s="46"/>
      <c r="C60" s="14"/>
      <c r="D60" s="21"/>
      <c r="E60" s="70"/>
      <c r="F60" s="16"/>
      <c r="G60" s="23"/>
      <c r="H60" s="18"/>
    </row>
    <row r="61" spans="1:8" ht="15.75">
      <c r="A61" s="50"/>
      <c r="B61" s="25"/>
      <c r="C61" s="29"/>
      <c r="D61" s="21"/>
      <c r="E61" s="72"/>
      <c r="F61" s="26"/>
      <c r="G61" s="23"/>
      <c r="H61" s="2"/>
    </row>
    <row r="62" spans="1:8" ht="18">
      <c r="A62" s="28" t="s">
        <v>51</v>
      </c>
      <c r="B62" s="28"/>
      <c r="C62" s="59"/>
      <c r="D62" s="30">
        <f>SUM(D45:D58)</f>
        <v>1295</v>
      </c>
      <c r="E62" s="31">
        <f>SUM(E45:E61)</f>
        <v>121851286.92999999</v>
      </c>
      <c r="F62" s="31">
        <f>SUM(F45:F61)</f>
        <v>11374202.05</v>
      </c>
      <c r="G62" s="32">
        <f>1-(F62/E62)</f>
        <v>0.9066550519361019</v>
      </c>
      <c r="H62" s="2"/>
    </row>
    <row r="63" spans="1:8" ht="18">
      <c r="A63" s="51"/>
      <c r="B63" s="51"/>
      <c r="C63" s="59"/>
      <c r="D63" s="74"/>
      <c r="E63" s="53"/>
      <c r="F63" s="54"/>
      <c r="G63" s="54"/>
      <c r="H63" s="2"/>
    </row>
    <row r="64" spans="1:8" ht="18">
      <c r="A64" s="55" t="s">
        <v>52</v>
      </c>
      <c r="B64" s="56"/>
      <c r="C64" s="59"/>
      <c r="D64" s="75"/>
      <c r="E64" s="56"/>
      <c r="F64" s="57">
        <f>F62+F40</f>
        <v>14839139.05</v>
      </c>
      <c r="G64" s="56"/>
      <c r="H64" s="2"/>
    </row>
    <row r="65" spans="1:8" ht="15.75">
      <c r="A65" s="4" t="s">
        <v>53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56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DECEMBER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139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>
        <v>1</v>
      </c>
      <c r="E10" s="16">
        <v>285310</v>
      </c>
      <c r="F10" s="16">
        <v>86513.5</v>
      </c>
      <c r="G10" s="17">
        <f>F10/E10</f>
        <v>0.30322631523605903</v>
      </c>
      <c r="H10" s="18"/>
    </row>
    <row r="11" spans="1:8" ht="15.75">
      <c r="A11" s="112" t="s">
        <v>120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73</v>
      </c>
      <c r="B12" s="13"/>
      <c r="C12" s="14"/>
      <c r="D12" s="15">
        <v>1</v>
      </c>
      <c r="E12" s="16">
        <v>134369</v>
      </c>
      <c r="F12" s="16">
        <v>43610.5</v>
      </c>
      <c r="G12" s="17">
        <f>F12/E12</f>
        <v>0.3245577476947808</v>
      </c>
      <c r="H12" s="18"/>
    </row>
    <row r="13" spans="1:8" ht="15.75">
      <c r="A13" s="112" t="s">
        <v>74</v>
      </c>
      <c r="B13" s="13"/>
      <c r="C13" s="14"/>
      <c r="D13" s="15">
        <v>1</v>
      </c>
      <c r="E13" s="16">
        <v>12795</v>
      </c>
      <c r="F13" s="16">
        <v>3478</v>
      </c>
      <c r="G13" s="17">
        <f>F13/E13</f>
        <v>0.2718249316139117</v>
      </c>
      <c r="H13" s="18"/>
    </row>
    <row r="14" spans="1:8" ht="15.75">
      <c r="A14" s="112" t="s">
        <v>138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27</v>
      </c>
      <c r="B15" s="13"/>
      <c r="C15" s="14"/>
      <c r="D15" s="15">
        <v>1</v>
      </c>
      <c r="E15" s="16">
        <v>875</v>
      </c>
      <c r="F15" s="16">
        <v>735</v>
      </c>
      <c r="G15" s="17">
        <f>F15/E15</f>
        <v>0.84</v>
      </c>
      <c r="H15" s="18"/>
    </row>
    <row r="16" spans="1:8" ht="15.75">
      <c r="A16" s="112" t="s">
        <v>133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17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1</v>
      </c>
      <c r="E18" s="16">
        <v>431532</v>
      </c>
      <c r="F18" s="16">
        <v>92636.5</v>
      </c>
      <c r="G18" s="17">
        <f>F18/E18</f>
        <v>0.21466890056820814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121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130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93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144</v>
      </c>
      <c r="B23" s="13"/>
      <c r="C23" s="14"/>
      <c r="D23" s="15">
        <v>3</v>
      </c>
      <c r="E23" s="16">
        <v>592924.25</v>
      </c>
      <c r="F23" s="16">
        <v>62735.75</v>
      </c>
      <c r="G23" s="17">
        <f>F23/E23</f>
        <v>0.10580736072103646</v>
      </c>
      <c r="H23" s="18"/>
    </row>
    <row r="24" spans="1:8" ht="15.75">
      <c r="A24" s="112" t="s">
        <v>10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22</v>
      </c>
      <c r="B25" s="13"/>
      <c r="C25" s="14"/>
      <c r="D25" s="15">
        <v>2</v>
      </c>
      <c r="E25" s="16">
        <v>87261.5</v>
      </c>
      <c r="F25" s="16">
        <v>18079.5</v>
      </c>
      <c r="G25" s="17">
        <f>F25/E25</f>
        <v>0.20718759132034173</v>
      </c>
      <c r="H25" s="18"/>
    </row>
    <row r="26" spans="1:8" ht="15.75">
      <c r="A26" s="113" t="s">
        <v>23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25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108</v>
      </c>
      <c r="B29" s="13"/>
      <c r="C29" s="14"/>
      <c r="D29" s="15"/>
      <c r="E29" s="16"/>
      <c r="F29" s="16"/>
      <c r="G29" s="17"/>
      <c r="H29" s="18"/>
    </row>
    <row r="30" spans="1:8" ht="15.75">
      <c r="A30" s="114" t="s">
        <v>77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131</v>
      </c>
      <c r="B31" s="13"/>
      <c r="C31" s="14"/>
      <c r="D31" s="15">
        <v>1</v>
      </c>
      <c r="E31" s="16">
        <v>120</v>
      </c>
      <c r="F31" s="16">
        <v>115</v>
      </c>
      <c r="G31" s="17">
        <f>F31/E31</f>
        <v>0.9583333333333334</v>
      </c>
      <c r="H31" s="18"/>
    </row>
    <row r="32" spans="1:8" ht="15.75">
      <c r="A32" s="114" t="s">
        <v>60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117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122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31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50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33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34</v>
      </c>
      <c r="B39" s="28"/>
      <c r="C39" s="29"/>
      <c r="D39" s="30">
        <f>SUM(D9:D38)</f>
        <v>11</v>
      </c>
      <c r="E39" s="31">
        <f>SUM(E9:E38)</f>
        <v>1545186.75</v>
      </c>
      <c r="F39" s="31">
        <f>SUM(F9:F38)</f>
        <v>307903.75</v>
      </c>
      <c r="G39" s="32">
        <f>F39/E39</f>
        <v>0.19926636699415134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41" t="s">
        <v>38</v>
      </c>
      <c r="H43" s="2"/>
    </row>
    <row r="44" spans="1:8" ht="15.75">
      <c r="A44" s="45" t="s">
        <v>39</v>
      </c>
      <c r="B44" s="46"/>
      <c r="C44" s="14"/>
      <c r="D44" s="15">
        <v>32</v>
      </c>
      <c r="E44" s="16">
        <v>1263700.15</v>
      </c>
      <c r="F44" s="16">
        <v>56568.3</v>
      </c>
      <c r="G44" s="17">
        <f>1-(+F44/E44)</f>
        <v>0.9552359790413889</v>
      </c>
      <c r="H44" s="18"/>
    </row>
    <row r="45" spans="1:8" ht="15.75">
      <c r="A45" s="45" t="s">
        <v>40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41</v>
      </c>
      <c r="B46" s="46"/>
      <c r="C46" s="14"/>
      <c r="D46" s="15">
        <v>141</v>
      </c>
      <c r="E46" s="16">
        <v>5024562.75</v>
      </c>
      <c r="F46" s="16">
        <v>379849.24</v>
      </c>
      <c r="G46" s="17">
        <f>1-(+F46/E46)</f>
        <v>0.9244015332478434</v>
      </c>
      <c r="H46" s="18"/>
    </row>
    <row r="47" spans="1:8" ht="15.75">
      <c r="A47" s="45" t="s">
        <v>42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43</v>
      </c>
      <c r="B48" s="46"/>
      <c r="C48" s="14"/>
      <c r="D48" s="15">
        <v>69</v>
      </c>
      <c r="E48" s="16">
        <v>3050544</v>
      </c>
      <c r="F48" s="16">
        <v>271011.89</v>
      </c>
      <c r="G48" s="17">
        <f>1-(+F48/E48)</f>
        <v>0.9111594882748781</v>
      </c>
      <c r="H48" s="18"/>
    </row>
    <row r="49" spans="1:8" ht="15.75">
      <c r="A49" s="45" t="s">
        <v>44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45</v>
      </c>
      <c r="B50" s="46"/>
      <c r="C50" s="14"/>
      <c r="D50" s="15">
        <v>20</v>
      </c>
      <c r="E50" s="16">
        <v>850915</v>
      </c>
      <c r="F50" s="16">
        <v>61465</v>
      </c>
      <c r="G50" s="17">
        <f>1-(+F50/E50)</f>
        <v>0.9277659930780395</v>
      </c>
      <c r="H50" s="18"/>
    </row>
    <row r="51" spans="1:8" ht="15.75">
      <c r="A51" s="45" t="s">
        <v>46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47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68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69</v>
      </c>
      <c r="B54" s="48"/>
      <c r="C54" s="14"/>
      <c r="D54" s="15">
        <v>699</v>
      </c>
      <c r="E54" s="16">
        <v>39707731.75</v>
      </c>
      <c r="F54" s="16">
        <v>4766097.2</v>
      </c>
      <c r="G54" s="17">
        <f>1-(+F54/E54)</f>
        <v>0.8799705500679977</v>
      </c>
      <c r="H54" s="18"/>
    </row>
    <row r="55" spans="1:8" ht="15.75">
      <c r="A55" s="45" t="s">
        <v>70</v>
      </c>
      <c r="B55" s="48"/>
      <c r="C55" s="14"/>
      <c r="D55" s="15">
        <v>5</v>
      </c>
      <c r="E55" s="16">
        <v>601588.74</v>
      </c>
      <c r="F55" s="16">
        <v>60369.8</v>
      </c>
      <c r="G55" s="17">
        <f>1-(+F55/E55)</f>
        <v>0.8996493850599664</v>
      </c>
      <c r="H55" s="18"/>
    </row>
    <row r="56" spans="1:8" ht="15">
      <c r="A56" s="20" t="s">
        <v>48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49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50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33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26"/>
      <c r="F60" s="26"/>
      <c r="G60" s="23"/>
      <c r="H60" s="18"/>
    </row>
    <row r="61" spans="1:8" ht="15.75">
      <c r="A61" s="28" t="s">
        <v>51</v>
      </c>
      <c r="B61" s="28"/>
      <c r="C61" s="29"/>
      <c r="D61" s="30">
        <f>SUM(D44:D57)</f>
        <v>966</v>
      </c>
      <c r="E61" s="31">
        <f>SUM(E44:E60)</f>
        <v>50499042.39</v>
      </c>
      <c r="F61" s="31">
        <f>SUM(F44:F60)</f>
        <v>5595361.43</v>
      </c>
      <c r="G61" s="32">
        <f>1-(+F61/E61)</f>
        <v>0.8891986626837896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52</v>
      </c>
      <c r="B63" s="56"/>
      <c r="C63" s="56"/>
      <c r="D63" s="56"/>
      <c r="E63" s="56"/>
      <c r="F63" s="57">
        <f>F61+F39</f>
        <v>5903265.18</v>
      </c>
      <c r="G63" s="56"/>
      <c r="H63" s="2"/>
    </row>
    <row r="64" spans="1:8" ht="18">
      <c r="A64" s="58"/>
      <c r="B64" s="59"/>
      <c r="C64" s="59"/>
      <c r="D64" s="56"/>
      <c r="E64" s="56"/>
      <c r="F64" s="57"/>
      <c r="G64" s="56"/>
      <c r="H64" s="2"/>
    </row>
    <row r="65" spans="1:8" ht="15.75">
      <c r="A65" s="4" t="s">
        <v>53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56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DECEMBER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79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139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21"/>
      <c r="F10" s="16"/>
      <c r="G10" s="17"/>
      <c r="H10" s="18"/>
    </row>
    <row r="11" spans="1:8" ht="15.75">
      <c r="A11" s="112" t="s">
        <v>120</v>
      </c>
      <c r="B11" s="13"/>
      <c r="C11" s="14"/>
      <c r="D11" s="15">
        <v>8</v>
      </c>
      <c r="E11" s="121">
        <v>1910605</v>
      </c>
      <c r="F11" s="16">
        <v>595067.5</v>
      </c>
      <c r="G11" s="17">
        <f aca="true" t="shared" si="0" ref="G11:G20">F11/E11</f>
        <v>0.31145501032395495</v>
      </c>
      <c r="H11" s="18"/>
    </row>
    <row r="12" spans="1:8" ht="15.75">
      <c r="A12" s="112" t="s">
        <v>73</v>
      </c>
      <c r="B12" s="13"/>
      <c r="C12" s="14"/>
      <c r="D12" s="15"/>
      <c r="E12" s="121"/>
      <c r="F12" s="16"/>
      <c r="G12" s="17"/>
      <c r="H12" s="18"/>
    </row>
    <row r="13" spans="1:8" ht="15.75">
      <c r="A13" s="112" t="s">
        <v>74</v>
      </c>
      <c r="B13" s="13"/>
      <c r="C13" s="14"/>
      <c r="D13" s="15">
        <v>1</v>
      </c>
      <c r="E13" s="121">
        <v>236099</v>
      </c>
      <c r="F13" s="16">
        <v>39996.5</v>
      </c>
      <c r="G13" s="17">
        <f t="shared" si="0"/>
        <v>0.16940563068882122</v>
      </c>
      <c r="H13" s="18"/>
    </row>
    <row r="14" spans="1:8" ht="15.75">
      <c r="A14" s="112" t="s">
        <v>138</v>
      </c>
      <c r="B14" s="13"/>
      <c r="C14" s="14"/>
      <c r="D14" s="15">
        <v>1</v>
      </c>
      <c r="E14" s="121">
        <v>24895</v>
      </c>
      <c r="F14" s="16">
        <v>12144</v>
      </c>
      <c r="G14" s="17">
        <f t="shared" si="0"/>
        <v>0.48780879694717816</v>
      </c>
      <c r="H14" s="18"/>
    </row>
    <row r="15" spans="1:8" ht="15.75">
      <c r="A15" s="112" t="s">
        <v>27</v>
      </c>
      <c r="B15" s="13"/>
      <c r="C15" s="14"/>
      <c r="D15" s="15">
        <v>1</v>
      </c>
      <c r="E15" s="121">
        <v>361418</v>
      </c>
      <c r="F15" s="16">
        <v>95114</v>
      </c>
      <c r="G15" s="17">
        <f t="shared" si="0"/>
        <v>0.2631689622542319</v>
      </c>
      <c r="H15" s="18"/>
    </row>
    <row r="16" spans="1:8" ht="15.75">
      <c r="A16" s="112" t="s">
        <v>133</v>
      </c>
      <c r="B16" s="13"/>
      <c r="C16" s="14"/>
      <c r="D16" s="15">
        <v>1</v>
      </c>
      <c r="E16" s="121">
        <v>149668</v>
      </c>
      <c r="F16" s="16">
        <v>25855</v>
      </c>
      <c r="G16" s="17">
        <f t="shared" si="0"/>
        <v>0.17274901782612181</v>
      </c>
      <c r="H16" s="18"/>
    </row>
    <row r="17" spans="1:8" ht="15.75">
      <c r="A17" s="112" t="s">
        <v>17</v>
      </c>
      <c r="B17" s="13"/>
      <c r="C17" s="14"/>
      <c r="D17" s="15"/>
      <c r="E17" s="121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2</v>
      </c>
      <c r="E18" s="121">
        <v>727902</v>
      </c>
      <c r="F18" s="16">
        <v>269589</v>
      </c>
      <c r="G18" s="17">
        <f t="shared" si="0"/>
        <v>0.37036441718802804</v>
      </c>
      <c r="H18" s="18"/>
    </row>
    <row r="19" spans="1:8" ht="15.75">
      <c r="A19" s="112" t="s">
        <v>16</v>
      </c>
      <c r="B19" s="13"/>
      <c r="C19" s="14"/>
      <c r="D19" s="15">
        <v>2</v>
      </c>
      <c r="E19" s="121">
        <v>1395909</v>
      </c>
      <c r="F19" s="16">
        <v>128035</v>
      </c>
      <c r="G19" s="17">
        <f t="shared" si="0"/>
        <v>0.09172159503234094</v>
      </c>
      <c r="H19" s="18"/>
    </row>
    <row r="20" spans="1:8" ht="15.75">
      <c r="A20" s="112" t="s">
        <v>121</v>
      </c>
      <c r="B20" s="13"/>
      <c r="C20" s="14"/>
      <c r="D20" s="15">
        <v>22</v>
      </c>
      <c r="E20" s="121">
        <v>3150978</v>
      </c>
      <c r="F20" s="16">
        <v>688181</v>
      </c>
      <c r="G20" s="17">
        <f t="shared" si="0"/>
        <v>0.2184023500005395</v>
      </c>
      <c r="H20" s="18"/>
    </row>
    <row r="21" spans="1:8" ht="15.75">
      <c r="A21" s="112" t="s">
        <v>130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93</v>
      </c>
      <c r="B22" s="13"/>
      <c r="C22" s="14"/>
      <c r="D22" s="15">
        <v>1</v>
      </c>
      <c r="E22" s="121">
        <v>96349</v>
      </c>
      <c r="F22" s="16">
        <v>24787</v>
      </c>
      <c r="G22" s="17">
        <f>F22/E22</f>
        <v>0.257262659705861</v>
      </c>
      <c r="H22" s="18"/>
    </row>
    <row r="23" spans="1:8" ht="15.75">
      <c r="A23" s="112" t="s">
        <v>144</v>
      </c>
      <c r="B23" s="13"/>
      <c r="C23" s="14"/>
      <c r="D23" s="15"/>
      <c r="E23" s="121"/>
      <c r="F23" s="16"/>
      <c r="G23" s="17"/>
      <c r="H23" s="18"/>
    </row>
    <row r="24" spans="1:8" ht="15.75">
      <c r="A24" s="112" t="s">
        <v>10</v>
      </c>
      <c r="B24" s="13"/>
      <c r="C24" s="14"/>
      <c r="D24" s="15"/>
      <c r="E24" s="121"/>
      <c r="F24" s="16"/>
      <c r="G24" s="17"/>
      <c r="H24" s="18"/>
    </row>
    <row r="25" spans="1:8" ht="15.75">
      <c r="A25" s="113" t="s">
        <v>22</v>
      </c>
      <c r="B25" s="13"/>
      <c r="C25" s="14"/>
      <c r="D25" s="15">
        <v>4</v>
      </c>
      <c r="E25" s="121">
        <v>785287</v>
      </c>
      <c r="F25" s="16">
        <v>187786.5</v>
      </c>
      <c r="G25" s="17">
        <f>F25/E25</f>
        <v>0.23913104380946074</v>
      </c>
      <c r="H25" s="18"/>
    </row>
    <row r="26" spans="1:8" ht="15.75">
      <c r="A26" s="113" t="s">
        <v>23</v>
      </c>
      <c r="B26" s="13"/>
      <c r="C26" s="14"/>
      <c r="D26" s="15">
        <v>13</v>
      </c>
      <c r="E26" s="121">
        <v>132934</v>
      </c>
      <c r="F26" s="16">
        <v>132934</v>
      </c>
      <c r="G26" s="17">
        <f>F26/E26</f>
        <v>1</v>
      </c>
      <c r="H26" s="18"/>
    </row>
    <row r="27" spans="1:8" ht="15.75">
      <c r="A27" s="114" t="s">
        <v>24</v>
      </c>
      <c r="B27" s="13"/>
      <c r="C27" s="14"/>
      <c r="D27" s="15"/>
      <c r="E27" s="121"/>
      <c r="F27" s="16"/>
      <c r="G27" s="17"/>
      <c r="H27" s="18"/>
    </row>
    <row r="28" spans="1:8" ht="15.75">
      <c r="A28" s="114" t="s">
        <v>25</v>
      </c>
      <c r="B28" s="13"/>
      <c r="C28" s="14"/>
      <c r="D28" s="15"/>
      <c r="E28" s="121">
        <v>32641</v>
      </c>
      <c r="F28" s="16">
        <v>10091</v>
      </c>
      <c r="G28" s="17">
        <f aca="true" t="shared" si="1" ref="G28:G34">F28/E28</f>
        <v>0.30915106767562267</v>
      </c>
      <c r="H28" s="18"/>
    </row>
    <row r="29" spans="1:8" ht="15.75">
      <c r="A29" s="114" t="s">
        <v>108</v>
      </c>
      <c r="B29" s="13"/>
      <c r="C29" s="14"/>
      <c r="D29" s="15">
        <v>1</v>
      </c>
      <c r="E29" s="121">
        <v>94999</v>
      </c>
      <c r="F29" s="16">
        <v>25827</v>
      </c>
      <c r="G29" s="17">
        <f t="shared" si="1"/>
        <v>0.27186601964231205</v>
      </c>
      <c r="H29" s="18"/>
    </row>
    <row r="30" spans="1:8" ht="15.75">
      <c r="A30" s="114" t="s">
        <v>77</v>
      </c>
      <c r="B30" s="13"/>
      <c r="C30" s="14"/>
      <c r="D30" s="15">
        <v>2</v>
      </c>
      <c r="E30" s="121">
        <v>194693</v>
      </c>
      <c r="F30" s="16">
        <v>44763.5</v>
      </c>
      <c r="G30" s="17">
        <f t="shared" si="1"/>
        <v>0.2299183843281474</v>
      </c>
      <c r="H30" s="18"/>
    </row>
    <row r="31" spans="1:8" ht="15.75">
      <c r="A31" s="114" t="s">
        <v>131</v>
      </c>
      <c r="B31" s="13"/>
      <c r="C31" s="14"/>
      <c r="D31" s="15"/>
      <c r="E31" s="121"/>
      <c r="F31" s="16"/>
      <c r="G31" s="17"/>
      <c r="H31" s="18"/>
    </row>
    <row r="32" spans="1:8" ht="15.75">
      <c r="A32" s="114" t="s">
        <v>60</v>
      </c>
      <c r="B32" s="13"/>
      <c r="C32" s="14"/>
      <c r="D32" s="15">
        <v>2</v>
      </c>
      <c r="E32" s="121">
        <v>141131</v>
      </c>
      <c r="F32" s="16">
        <v>37365.5</v>
      </c>
      <c r="G32" s="17">
        <f t="shared" si="1"/>
        <v>0.26475756566594155</v>
      </c>
      <c r="H32" s="18"/>
    </row>
    <row r="33" spans="1:8" ht="15.75">
      <c r="A33" s="114" t="s">
        <v>117</v>
      </c>
      <c r="B33" s="13"/>
      <c r="C33" s="14"/>
      <c r="D33" s="15">
        <v>1</v>
      </c>
      <c r="E33" s="121">
        <v>187572</v>
      </c>
      <c r="F33" s="16">
        <v>50968.5</v>
      </c>
      <c r="G33" s="17">
        <f t="shared" si="1"/>
        <v>0.27172765657987336</v>
      </c>
      <c r="H33" s="18"/>
    </row>
    <row r="34" spans="1:8" ht="15.75">
      <c r="A34" s="114" t="s">
        <v>122</v>
      </c>
      <c r="B34" s="13"/>
      <c r="C34" s="14"/>
      <c r="D34" s="15">
        <v>5</v>
      </c>
      <c r="E34" s="121">
        <v>2813178</v>
      </c>
      <c r="F34" s="16">
        <v>360272</v>
      </c>
      <c r="G34" s="17">
        <f t="shared" si="1"/>
        <v>0.12806583870626032</v>
      </c>
      <c r="H34" s="18"/>
    </row>
    <row r="35" spans="1:8" ht="15">
      <c r="A35" s="20" t="s">
        <v>31</v>
      </c>
      <c r="B35" s="13"/>
      <c r="C35" s="14"/>
      <c r="D35" s="21"/>
      <c r="E35" s="121">
        <v>90515</v>
      </c>
      <c r="F35" s="16">
        <v>12520</v>
      </c>
      <c r="G35" s="23"/>
      <c r="H35" s="18"/>
    </row>
    <row r="36" spans="1:8" ht="15">
      <c r="A36" s="20" t="s">
        <v>50</v>
      </c>
      <c r="B36" s="13"/>
      <c r="C36" s="14"/>
      <c r="D36" s="21"/>
      <c r="E36" s="121"/>
      <c r="F36" s="16"/>
      <c r="G36" s="23"/>
      <c r="H36" s="18"/>
    </row>
    <row r="37" spans="1:8" ht="15">
      <c r="A37" s="20" t="s">
        <v>33</v>
      </c>
      <c r="B37" s="13"/>
      <c r="C37" s="14"/>
      <c r="D37" s="21"/>
      <c r="E37" s="121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34</v>
      </c>
      <c r="B39" s="28"/>
      <c r="C39" s="29"/>
      <c r="D39" s="30">
        <f>SUM(D9:D38)</f>
        <v>67</v>
      </c>
      <c r="E39" s="31">
        <f>SUM(E9:E38)</f>
        <v>12526773</v>
      </c>
      <c r="F39" s="31">
        <f>SUM(F9:F38)</f>
        <v>2741297</v>
      </c>
      <c r="G39" s="32">
        <f>F39/E39</f>
        <v>0.2188350503357888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41" t="s">
        <v>38</v>
      </c>
      <c r="H43" s="2"/>
    </row>
    <row r="44" spans="1:8" ht="15.75">
      <c r="A44" s="45" t="s">
        <v>39</v>
      </c>
      <c r="B44" s="46"/>
      <c r="C44" s="14"/>
      <c r="D44" s="15">
        <v>171</v>
      </c>
      <c r="E44" s="16">
        <v>15858676.8</v>
      </c>
      <c r="F44" s="16">
        <v>868910.02</v>
      </c>
      <c r="G44" s="17">
        <f>1-(+F44/E44)</f>
        <v>0.945209172810685</v>
      </c>
      <c r="H44" s="18"/>
    </row>
    <row r="45" spans="1:8" ht="15.75">
      <c r="A45" s="45" t="s">
        <v>40</v>
      </c>
      <c r="B45" s="46"/>
      <c r="C45" s="14"/>
      <c r="D45" s="15">
        <v>3</v>
      </c>
      <c r="E45" s="16">
        <v>1878612.82</v>
      </c>
      <c r="F45" s="16">
        <v>170687.22</v>
      </c>
      <c r="G45" s="17">
        <f aca="true" t="shared" si="2" ref="G45:G53">1-(+F45/E45)</f>
        <v>0.9091418848083875</v>
      </c>
      <c r="H45" s="18"/>
    </row>
    <row r="46" spans="1:8" ht="15.75">
      <c r="A46" s="45" t="s">
        <v>41</v>
      </c>
      <c r="B46" s="46"/>
      <c r="C46" s="14"/>
      <c r="D46" s="15">
        <v>281</v>
      </c>
      <c r="E46" s="16">
        <v>10756661.5</v>
      </c>
      <c r="F46" s="16">
        <v>726391.44</v>
      </c>
      <c r="G46" s="17">
        <f t="shared" si="2"/>
        <v>0.9324705495287734</v>
      </c>
      <c r="H46" s="18"/>
    </row>
    <row r="47" spans="1:8" ht="15.75">
      <c r="A47" s="45" t="s">
        <v>42</v>
      </c>
      <c r="B47" s="46"/>
      <c r="C47" s="14"/>
      <c r="D47" s="15">
        <v>36</v>
      </c>
      <c r="E47" s="16">
        <v>3531795.9</v>
      </c>
      <c r="F47" s="16">
        <v>255119.45</v>
      </c>
      <c r="G47" s="17">
        <f t="shared" si="2"/>
        <v>0.9277649509701282</v>
      </c>
      <c r="H47" s="18"/>
    </row>
    <row r="48" spans="1:8" ht="15.75">
      <c r="A48" s="45" t="s">
        <v>43</v>
      </c>
      <c r="B48" s="46"/>
      <c r="C48" s="14"/>
      <c r="D48" s="15">
        <v>96</v>
      </c>
      <c r="E48" s="16">
        <v>14178291.12</v>
      </c>
      <c r="F48" s="16">
        <v>848250</v>
      </c>
      <c r="G48" s="17">
        <f t="shared" si="2"/>
        <v>0.9401726207466955</v>
      </c>
      <c r="H48" s="18"/>
    </row>
    <row r="49" spans="1:8" ht="15.75">
      <c r="A49" s="45" t="s">
        <v>44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45</v>
      </c>
      <c r="B50" s="46"/>
      <c r="C50" s="14"/>
      <c r="D50" s="15">
        <v>21</v>
      </c>
      <c r="E50" s="16">
        <v>3005497.21</v>
      </c>
      <c r="F50" s="16">
        <v>274744.21</v>
      </c>
      <c r="G50" s="17">
        <f t="shared" si="2"/>
        <v>0.9085861037947861</v>
      </c>
      <c r="H50" s="18"/>
    </row>
    <row r="51" spans="1:8" ht="15.75">
      <c r="A51" s="45" t="s">
        <v>46</v>
      </c>
      <c r="B51" s="46"/>
      <c r="C51" s="14"/>
      <c r="D51" s="15">
        <v>3</v>
      </c>
      <c r="E51" s="16">
        <v>318630</v>
      </c>
      <c r="F51" s="16">
        <v>12600</v>
      </c>
      <c r="G51" s="17">
        <f t="shared" si="2"/>
        <v>0.9604557009697768</v>
      </c>
      <c r="H51" s="18"/>
    </row>
    <row r="52" spans="1:8" ht="15.75">
      <c r="A52" s="45" t="s">
        <v>47</v>
      </c>
      <c r="B52" s="46"/>
      <c r="C52" s="14"/>
      <c r="D52" s="15">
        <v>3</v>
      </c>
      <c r="E52" s="16">
        <v>474650</v>
      </c>
      <c r="F52" s="16">
        <v>97890</v>
      </c>
      <c r="G52" s="17">
        <f t="shared" si="2"/>
        <v>0.7937638259770357</v>
      </c>
      <c r="H52" s="18"/>
    </row>
    <row r="53" spans="1:8" ht="15.75">
      <c r="A53" s="47" t="s">
        <v>68</v>
      </c>
      <c r="B53" s="48"/>
      <c r="C53" s="14"/>
      <c r="D53" s="15">
        <v>2</v>
      </c>
      <c r="E53" s="16">
        <v>288300</v>
      </c>
      <c r="F53" s="16">
        <v>-133000</v>
      </c>
      <c r="G53" s="17">
        <f t="shared" si="2"/>
        <v>1.4613250086715226</v>
      </c>
      <c r="H53" s="18"/>
    </row>
    <row r="54" spans="1:8" ht="15.75">
      <c r="A54" s="45" t="s">
        <v>69</v>
      </c>
      <c r="B54" s="48"/>
      <c r="C54" s="14"/>
      <c r="D54" s="15">
        <v>1480</v>
      </c>
      <c r="E54" s="16">
        <v>94546206.97</v>
      </c>
      <c r="F54" s="16">
        <v>10477725.31</v>
      </c>
      <c r="G54" s="17">
        <f>1-(+F54/E54)</f>
        <v>0.889178787327506</v>
      </c>
      <c r="H54" s="18"/>
    </row>
    <row r="55" spans="1:8" ht="15.75">
      <c r="A55" s="45" t="s">
        <v>70</v>
      </c>
      <c r="B55" s="48"/>
      <c r="C55" s="14"/>
      <c r="D55" s="15">
        <v>16</v>
      </c>
      <c r="E55" s="16">
        <v>842918.8</v>
      </c>
      <c r="F55" s="16">
        <v>106013.76</v>
      </c>
      <c r="G55" s="17">
        <f>1-(+F55/E55)</f>
        <v>0.8742301630951879</v>
      </c>
      <c r="H55" s="18"/>
    </row>
    <row r="56" spans="1:8" ht="15">
      <c r="A56" s="20" t="s">
        <v>48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49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50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33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72"/>
      <c r="F60" s="26"/>
      <c r="G60" s="23"/>
      <c r="H60" s="18"/>
    </row>
    <row r="61" spans="1:8" ht="15.75">
      <c r="A61" s="28" t="s">
        <v>51</v>
      </c>
      <c r="B61" s="28"/>
      <c r="C61" s="29"/>
      <c r="D61" s="30">
        <f>SUM(D44:D57)</f>
        <v>2112</v>
      </c>
      <c r="E61" s="31">
        <f>SUM(E44:E60)</f>
        <v>145680241.12</v>
      </c>
      <c r="F61" s="31">
        <f>SUM(F44:F60)</f>
        <v>13705331.41</v>
      </c>
      <c r="G61" s="32">
        <f>1-(F61/E61)</f>
        <v>0.9059218236829343</v>
      </c>
      <c r="H61" s="18"/>
    </row>
    <row r="62" spans="1:8" ht="15">
      <c r="A62" s="51"/>
      <c r="B62" s="51"/>
      <c r="C62" s="73"/>
      <c r="D62" s="74"/>
      <c r="E62" s="53"/>
      <c r="F62" s="54"/>
      <c r="G62" s="54"/>
      <c r="H62" s="2"/>
    </row>
    <row r="63" spans="1:8" ht="18">
      <c r="A63" s="55" t="s">
        <v>52</v>
      </c>
      <c r="B63" s="56"/>
      <c r="C63" s="59"/>
      <c r="D63" s="75"/>
      <c r="E63" s="56"/>
      <c r="F63" s="57">
        <f>F61+F39</f>
        <v>16446628.41</v>
      </c>
      <c r="G63" s="56"/>
      <c r="H63" s="2"/>
    </row>
    <row r="64" spans="1:8" ht="18">
      <c r="A64" s="58"/>
      <c r="B64" s="59"/>
      <c r="C64" s="59"/>
      <c r="D64" s="75"/>
      <c r="E64" s="56"/>
      <c r="F64" s="57"/>
      <c r="G64" s="56"/>
      <c r="H64" s="2"/>
    </row>
    <row r="65" spans="1:8" ht="18">
      <c r="A65" s="58"/>
      <c r="B65" s="59"/>
      <c r="C65" s="59"/>
      <c r="D65" s="75"/>
      <c r="E65" s="56"/>
      <c r="F65" s="57"/>
      <c r="G65" s="56"/>
      <c r="H65" s="2"/>
    </row>
    <row r="66" spans="1:8" ht="15.75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54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55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56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77" customWidth="1"/>
    <col min="2" max="2" width="15.6640625" style="77" customWidth="1"/>
    <col min="3" max="3" width="3.6640625" style="77" customWidth="1"/>
    <col min="4" max="4" width="7.6640625" style="77" customWidth="1"/>
    <col min="5" max="6" width="14.6640625" style="77" customWidth="1"/>
    <col min="7" max="7" width="11.6640625" style="77" customWidth="1"/>
    <col min="8" max="16384" width="8.88671875" style="77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DECEMBER 2017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80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 customHeight="1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 customHeight="1">
      <c r="A11" s="112" t="s">
        <v>81</v>
      </c>
      <c r="B11" s="13"/>
      <c r="C11" s="14"/>
      <c r="D11" s="15"/>
      <c r="E11" s="16"/>
      <c r="F11" s="16"/>
      <c r="G11" s="17"/>
      <c r="H11" s="18"/>
    </row>
    <row r="12" spans="1:8" ht="15.75" customHeight="1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 customHeight="1">
      <c r="A13" s="112" t="s">
        <v>140</v>
      </c>
      <c r="B13" s="13"/>
      <c r="C13" s="14"/>
      <c r="D13" s="15">
        <v>1</v>
      </c>
      <c r="E13" s="16">
        <v>91490</v>
      </c>
      <c r="F13" s="16">
        <v>24461</v>
      </c>
      <c r="G13" s="17">
        <f>F13/E13</f>
        <v>0.267362553284512</v>
      </c>
      <c r="H13" s="18"/>
    </row>
    <row r="14" spans="1:8" ht="15.75" customHeight="1">
      <c r="A14" s="112" t="s">
        <v>116</v>
      </c>
      <c r="B14" s="13"/>
      <c r="C14" s="14"/>
      <c r="D14" s="15">
        <v>1</v>
      </c>
      <c r="E14" s="16">
        <v>79239</v>
      </c>
      <c r="F14" s="16">
        <v>11039</v>
      </c>
      <c r="G14" s="17">
        <f>F14/E14</f>
        <v>0.1393127121745605</v>
      </c>
      <c r="H14" s="18"/>
    </row>
    <row r="15" spans="1:8" ht="15.75" customHeight="1">
      <c r="A15" s="112" t="s">
        <v>13</v>
      </c>
      <c r="B15" s="13"/>
      <c r="C15" s="14"/>
      <c r="D15" s="15"/>
      <c r="E15" s="16"/>
      <c r="F15" s="16"/>
      <c r="G15" s="17"/>
      <c r="H15" s="18"/>
    </row>
    <row r="16" spans="1:8" ht="15.75" customHeight="1">
      <c r="A16" s="112" t="s">
        <v>82</v>
      </c>
      <c r="B16" s="13"/>
      <c r="C16" s="14"/>
      <c r="D16" s="15"/>
      <c r="E16" s="16"/>
      <c r="F16" s="16"/>
      <c r="G16" s="17"/>
      <c r="H16" s="18"/>
    </row>
    <row r="17" spans="1:8" ht="15.75" customHeight="1">
      <c r="A17" s="112" t="s">
        <v>27</v>
      </c>
      <c r="B17" s="13"/>
      <c r="C17" s="14"/>
      <c r="D17" s="15"/>
      <c r="E17" s="16"/>
      <c r="F17" s="16"/>
      <c r="G17" s="17"/>
      <c r="H17" s="18"/>
    </row>
    <row r="18" spans="1:8" ht="15.75" customHeight="1">
      <c r="A18" s="112" t="s">
        <v>15</v>
      </c>
      <c r="B18" s="13"/>
      <c r="C18" s="14"/>
      <c r="D18" s="15">
        <v>2</v>
      </c>
      <c r="E18" s="16">
        <v>224340</v>
      </c>
      <c r="F18" s="16">
        <v>62606.5</v>
      </c>
      <c r="G18" s="17">
        <f>F18/E18</f>
        <v>0.27906971561023447</v>
      </c>
      <c r="H18" s="18"/>
    </row>
    <row r="19" spans="1:8" ht="15.75" customHeight="1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 customHeight="1">
      <c r="A20" s="112" t="s">
        <v>17</v>
      </c>
      <c r="B20" s="13"/>
      <c r="C20" s="14"/>
      <c r="D20" s="15"/>
      <c r="E20" s="16"/>
      <c r="F20" s="16"/>
      <c r="G20" s="17"/>
      <c r="H20" s="18"/>
    </row>
    <row r="21" spans="1:8" ht="15.75" customHeight="1">
      <c r="A21" s="112" t="s">
        <v>83</v>
      </c>
      <c r="B21" s="13"/>
      <c r="C21" s="14"/>
      <c r="D21" s="15"/>
      <c r="E21" s="16"/>
      <c r="F21" s="16"/>
      <c r="G21" s="17"/>
      <c r="H21" s="18"/>
    </row>
    <row r="22" spans="1:8" ht="15.75" customHeight="1">
      <c r="A22" s="112" t="s">
        <v>19</v>
      </c>
      <c r="B22" s="13"/>
      <c r="C22" s="14"/>
      <c r="D22" s="15"/>
      <c r="E22" s="16"/>
      <c r="F22" s="16"/>
      <c r="G22" s="17"/>
      <c r="H22" s="18"/>
    </row>
    <row r="23" spans="1:8" ht="15.75" customHeight="1">
      <c r="A23" s="112" t="s">
        <v>20</v>
      </c>
      <c r="B23" s="13"/>
      <c r="C23" s="14"/>
      <c r="D23" s="15"/>
      <c r="E23" s="16"/>
      <c r="F23" s="16"/>
      <c r="G23" s="17"/>
      <c r="H23" s="18"/>
    </row>
    <row r="24" spans="1:8" ht="15.75" customHeight="1">
      <c r="A24" s="112" t="s">
        <v>21</v>
      </c>
      <c r="B24" s="13"/>
      <c r="C24" s="14"/>
      <c r="D24" s="15"/>
      <c r="E24" s="16"/>
      <c r="F24" s="16"/>
      <c r="G24" s="17"/>
      <c r="H24" s="18"/>
    </row>
    <row r="25" spans="1:8" ht="15.75" customHeight="1">
      <c r="A25" s="113" t="s">
        <v>22</v>
      </c>
      <c r="B25" s="13"/>
      <c r="C25" s="14"/>
      <c r="D25" s="15">
        <v>1</v>
      </c>
      <c r="E25" s="16">
        <v>27528</v>
      </c>
      <c r="F25" s="16">
        <v>6844.5</v>
      </c>
      <c r="G25" s="17">
        <f>F25/E25</f>
        <v>0.2486377506538797</v>
      </c>
      <c r="H25" s="18"/>
    </row>
    <row r="26" spans="1:8" ht="15.75" customHeight="1">
      <c r="A26" s="113" t="s">
        <v>23</v>
      </c>
      <c r="B26" s="13"/>
      <c r="C26" s="14"/>
      <c r="D26" s="15"/>
      <c r="E26" s="16"/>
      <c r="F26" s="16"/>
      <c r="G26" s="17"/>
      <c r="H26" s="18"/>
    </row>
    <row r="27" spans="1:8" ht="15.75" customHeight="1">
      <c r="A27" s="114" t="s">
        <v>24</v>
      </c>
      <c r="B27" s="13"/>
      <c r="C27" s="14"/>
      <c r="D27" s="15"/>
      <c r="E27" s="16"/>
      <c r="F27" s="16"/>
      <c r="G27" s="17"/>
      <c r="H27" s="18"/>
    </row>
    <row r="28" spans="1:8" ht="15.75" customHeight="1">
      <c r="A28" s="114" t="s">
        <v>25</v>
      </c>
      <c r="B28" s="13"/>
      <c r="C28" s="14"/>
      <c r="D28" s="15"/>
      <c r="E28" s="16"/>
      <c r="F28" s="16"/>
      <c r="G28" s="17"/>
      <c r="H28" s="18"/>
    </row>
    <row r="29" spans="1:8" ht="15.75" customHeight="1">
      <c r="A29" s="114" t="s">
        <v>26</v>
      </c>
      <c r="B29" s="13"/>
      <c r="C29" s="14"/>
      <c r="D29" s="15"/>
      <c r="E29" s="16"/>
      <c r="F29" s="16"/>
      <c r="G29" s="17"/>
      <c r="H29" s="18"/>
    </row>
    <row r="30" spans="1:8" ht="15.75" customHeight="1">
      <c r="A30" s="114" t="s">
        <v>135</v>
      </c>
      <c r="B30" s="13"/>
      <c r="C30" s="14"/>
      <c r="D30" s="15">
        <v>1</v>
      </c>
      <c r="E30" s="16">
        <v>62300</v>
      </c>
      <c r="F30" s="16">
        <v>25395.5</v>
      </c>
      <c r="G30" s="17">
        <f>F30/E30</f>
        <v>0.40763242375601927</v>
      </c>
      <c r="H30" s="18"/>
    </row>
    <row r="31" spans="1:8" ht="15.75" customHeight="1">
      <c r="A31" s="114" t="s">
        <v>30</v>
      </c>
      <c r="B31" s="13"/>
      <c r="C31" s="14"/>
      <c r="D31" s="15"/>
      <c r="E31" s="16"/>
      <c r="F31" s="16"/>
      <c r="G31" s="17"/>
      <c r="H31" s="18"/>
    </row>
    <row r="32" spans="1:8" ht="15.75" customHeight="1">
      <c r="A32" s="114" t="s">
        <v>60</v>
      </c>
      <c r="B32" s="13"/>
      <c r="C32" s="14"/>
      <c r="D32" s="15"/>
      <c r="E32" s="16"/>
      <c r="F32" s="16"/>
      <c r="G32" s="17"/>
      <c r="H32" s="18"/>
    </row>
    <row r="33" spans="1:8" ht="15.75" customHeight="1">
      <c r="A33" s="114" t="s">
        <v>75</v>
      </c>
      <c r="B33" s="13"/>
      <c r="C33" s="14"/>
      <c r="D33" s="15">
        <v>6</v>
      </c>
      <c r="E33" s="16">
        <v>192946</v>
      </c>
      <c r="F33" s="16">
        <v>49302</v>
      </c>
      <c r="G33" s="17">
        <f>F33/E33</f>
        <v>0.25552227047982334</v>
      </c>
      <c r="H33" s="18"/>
    </row>
    <row r="34" spans="1:8" ht="15.75" customHeight="1">
      <c r="A34" s="114" t="s">
        <v>142</v>
      </c>
      <c r="B34" s="13"/>
      <c r="C34" s="14"/>
      <c r="D34" s="15"/>
      <c r="E34" s="16"/>
      <c r="F34" s="16"/>
      <c r="G34" s="17"/>
      <c r="H34" s="18"/>
    </row>
    <row r="35" spans="1:8" ht="15.75" customHeight="1">
      <c r="A35" s="20" t="s">
        <v>31</v>
      </c>
      <c r="B35" s="13"/>
      <c r="C35" s="14"/>
      <c r="D35" s="21"/>
      <c r="E35" s="70"/>
      <c r="F35" s="16"/>
      <c r="G35" s="23"/>
      <c r="H35" s="18"/>
    </row>
    <row r="36" spans="1:8" ht="15.75" customHeight="1">
      <c r="A36" s="20" t="s">
        <v>50</v>
      </c>
      <c r="B36" s="13"/>
      <c r="C36" s="14"/>
      <c r="D36" s="21"/>
      <c r="E36" s="70"/>
      <c r="F36" s="16"/>
      <c r="G36" s="23"/>
      <c r="H36" s="18"/>
    </row>
    <row r="37" spans="1:8" ht="15.75" customHeight="1">
      <c r="A37" s="20" t="s">
        <v>33</v>
      </c>
      <c r="B37" s="13"/>
      <c r="C37" s="14"/>
      <c r="D37" s="21"/>
      <c r="E37" s="22"/>
      <c r="F37" s="19"/>
      <c r="G37" s="23"/>
      <c r="H37" s="18"/>
    </row>
    <row r="38" spans="1:8" ht="15.75" customHeight="1">
      <c r="A38" s="24"/>
      <c r="B38" s="25"/>
      <c r="C38" s="14"/>
      <c r="D38" s="21"/>
      <c r="E38" s="26"/>
      <c r="F38" s="26"/>
      <c r="G38" s="23"/>
      <c r="H38" s="18"/>
    </row>
    <row r="39" spans="1:8" ht="15.75" customHeight="1">
      <c r="A39" s="27" t="s">
        <v>34</v>
      </c>
      <c r="B39" s="28"/>
      <c r="C39" s="29"/>
      <c r="D39" s="30">
        <f>SUM(D9:D38)</f>
        <v>12</v>
      </c>
      <c r="E39" s="31">
        <f>SUM(E9:E38)</f>
        <v>677843</v>
      </c>
      <c r="F39" s="31">
        <f>SUM(F9:F38)</f>
        <v>179648.5</v>
      </c>
      <c r="G39" s="32">
        <f>F39/E39</f>
        <v>0.2650296602605618</v>
      </c>
      <c r="H39" s="18"/>
    </row>
    <row r="40" spans="1:8" ht="15.75" customHeight="1">
      <c r="A40" s="33"/>
      <c r="B40" s="33"/>
      <c r="C40" s="33"/>
      <c r="D40" s="34"/>
      <c r="E40" s="35"/>
      <c r="F40" s="36"/>
      <c r="G40" s="36"/>
      <c r="H40" s="2"/>
    </row>
    <row r="41" spans="1:8" ht="15.75" customHeight="1">
      <c r="A41" s="37" t="s">
        <v>35</v>
      </c>
      <c r="B41" s="38"/>
      <c r="C41" s="38"/>
      <c r="D41" s="39"/>
      <c r="E41" s="40"/>
      <c r="F41" s="41"/>
      <c r="G41" s="41"/>
      <c r="H41" s="2"/>
    </row>
    <row r="42" spans="1:8" ht="15.75" customHeight="1">
      <c r="A42" s="42"/>
      <c r="B42" s="42"/>
      <c r="C42" s="42"/>
      <c r="D42" s="43"/>
      <c r="E42" s="39" t="s">
        <v>36</v>
      </c>
      <c r="F42" s="39" t="s">
        <v>36</v>
      </c>
      <c r="G42" s="39" t="s">
        <v>5</v>
      </c>
      <c r="H42" s="2"/>
    </row>
    <row r="43" spans="1:8" ht="15.75" customHeight="1">
      <c r="A43" s="42"/>
      <c r="B43" s="42"/>
      <c r="C43" s="42"/>
      <c r="D43" s="43" t="s">
        <v>6</v>
      </c>
      <c r="E43" s="44" t="s">
        <v>37</v>
      </c>
      <c r="F43" s="41" t="s">
        <v>8</v>
      </c>
      <c r="G43" s="41" t="s">
        <v>38</v>
      </c>
      <c r="H43" s="2"/>
    </row>
    <row r="44" spans="1:8" ht="15.75" customHeight="1">
      <c r="A44" s="45" t="s">
        <v>39</v>
      </c>
      <c r="B44" s="46"/>
      <c r="C44" s="14"/>
      <c r="D44" s="15">
        <v>24</v>
      </c>
      <c r="E44" s="16">
        <v>1302742.55</v>
      </c>
      <c r="F44" s="16">
        <v>66282.7</v>
      </c>
      <c r="G44" s="17">
        <f>1-(+F44/E44)</f>
        <v>0.9491206455181801</v>
      </c>
      <c r="H44" s="18"/>
    </row>
    <row r="45" spans="1:8" ht="15.75" customHeight="1">
      <c r="A45" s="45" t="s">
        <v>40</v>
      </c>
      <c r="B45" s="46"/>
      <c r="C45" s="14"/>
      <c r="D45" s="15"/>
      <c r="E45" s="16"/>
      <c r="F45" s="16"/>
      <c r="G45" s="17"/>
      <c r="H45" s="18"/>
    </row>
    <row r="46" spans="1:8" ht="15.75" customHeight="1">
      <c r="A46" s="45" t="s">
        <v>41</v>
      </c>
      <c r="B46" s="46"/>
      <c r="C46" s="14"/>
      <c r="D46" s="15">
        <v>40</v>
      </c>
      <c r="E46" s="16">
        <v>1345417</v>
      </c>
      <c r="F46" s="16">
        <v>145642.04</v>
      </c>
      <c r="G46" s="17">
        <f>1-(+F46/E46)</f>
        <v>0.8917495170642262</v>
      </c>
      <c r="H46" s="18"/>
    </row>
    <row r="47" spans="1:8" ht="15.75" customHeight="1">
      <c r="A47" s="45" t="s">
        <v>42</v>
      </c>
      <c r="B47" s="46"/>
      <c r="C47" s="14"/>
      <c r="D47" s="15">
        <v>12</v>
      </c>
      <c r="E47" s="16">
        <v>1002316.5</v>
      </c>
      <c r="F47" s="16">
        <v>121808.5</v>
      </c>
      <c r="G47" s="17">
        <f>1-(+F47/E47)</f>
        <v>0.8784730172555275</v>
      </c>
      <c r="H47" s="18"/>
    </row>
    <row r="48" spans="1:8" ht="15.75" customHeight="1">
      <c r="A48" s="45" t="s">
        <v>43</v>
      </c>
      <c r="B48" s="46"/>
      <c r="C48" s="14"/>
      <c r="D48" s="15">
        <v>25</v>
      </c>
      <c r="E48" s="16">
        <v>1175202.09</v>
      </c>
      <c r="F48" s="16">
        <v>106657.55</v>
      </c>
      <c r="G48" s="17">
        <f>1-(+F48/E48)</f>
        <v>0.9092432264139353</v>
      </c>
      <c r="H48" s="18"/>
    </row>
    <row r="49" spans="1:8" ht="15.75" customHeight="1">
      <c r="A49" s="45" t="s">
        <v>44</v>
      </c>
      <c r="B49" s="46"/>
      <c r="C49" s="14"/>
      <c r="D49" s="15"/>
      <c r="E49" s="16"/>
      <c r="F49" s="16"/>
      <c r="G49" s="17"/>
      <c r="H49" s="18"/>
    </row>
    <row r="50" spans="1:8" ht="15.75" customHeight="1">
      <c r="A50" s="45" t="s">
        <v>45</v>
      </c>
      <c r="B50" s="46"/>
      <c r="C50" s="14"/>
      <c r="D50" s="15">
        <v>12</v>
      </c>
      <c r="E50" s="16">
        <v>934722</v>
      </c>
      <c r="F50" s="16">
        <v>77187.81</v>
      </c>
      <c r="G50" s="17">
        <f>1-(+F50/E50)</f>
        <v>0.9174216398030645</v>
      </c>
      <c r="H50" s="18"/>
    </row>
    <row r="51" spans="1:8" ht="15.75" customHeight="1">
      <c r="A51" s="45" t="s">
        <v>46</v>
      </c>
      <c r="B51" s="46"/>
      <c r="C51" s="14"/>
      <c r="D51" s="15"/>
      <c r="E51" s="16"/>
      <c r="F51" s="16"/>
      <c r="G51" s="17"/>
      <c r="H51" s="18"/>
    </row>
    <row r="52" spans="1:8" ht="15.75" customHeight="1">
      <c r="A52" s="45" t="s">
        <v>47</v>
      </c>
      <c r="B52" s="46"/>
      <c r="C52" s="14"/>
      <c r="D52" s="15"/>
      <c r="E52" s="16"/>
      <c r="F52" s="16"/>
      <c r="G52" s="17"/>
      <c r="H52" s="18"/>
    </row>
    <row r="53" spans="1:8" ht="15.75" customHeight="1">
      <c r="A53" s="45" t="s">
        <v>69</v>
      </c>
      <c r="B53" s="48"/>
      <c r="C53" s="14"/>
      <c r="D53" s="15">
        <v>324</v>
      </c>
      <c r="E53" s="16">
        <v>15810345.05</v>
      </c>
      <c r="F53" s="16">
        <v>1956811.83</v>
      </c>
      <c r="G53" s="17">
        <f>1-(+F53/E53)</f>
        <v>0.8762321869755777</v>
      </c>
      <c r="H53" s="18"/>
    </row>
    <row r="54" spans="1:8" ht="15.75" customHeight="1">
      <c r="A54" s="45" t="s">
        <v>70</v>
      </c>
      <c r="B54" s="48"/>
      <c r="C54" s="14"/>
      <c r="D54" s="15"/>
      <c r="E54" s="16"/>
      <c r="F54" s="16"/>
      <c r="G54" s="17"/>
      <c r="H54" s="18"/>
    </row>
    <row r="55" spans="1:8" ht="15.75" customHeight="1">
      <c r="A55" s="49" t="s">
        <v>48</v>
      </c>
      <c r="B55" s="48"/>
      <c r="C55" s="14"/>
      <c r="D55" s="21"/>
      <c r="E55" s="71"/>
      <c r="F55" s="16"/>
      <c r="G55" s="23"/>
      <c r="H55" s="18"/>
    </row>
    <row r="56" spans="1:8" ht="15.75" customHeight="1">
      <c r="A56" s="20" t="s">
        <v>49</v>
      </c>
      <c r="B56" s="46"/>
      <c r="C56" s="14"/>
      <c r="D56" s="21"/>
      <c r="E56" s="71"/>
      <c r="F56" s="16"/>
      <c r="G56" s="23"/>
      <c r="H56" s="18"/>
    </row>
    <row r="57" spans="1:8" ht="15.75" customHeight="1">
      <c r="A57" s="20" t="s">
        <v>32</v>
      </c>
      <c r="B57" s="46"/>
      <c r="C57" s="14"/>
      <c r="D57" s="21"/>
      <c r="E57" s="70"/>
      <c r="F57" s="16"/>
      <c r="G57" s="23"/>
      <c r="H57" s="18"/>
    </row>
    <row r="58" spans="1:8" ht="15.75" customHeight="1">
      <c r="A58" s="20" t="s">
        <v>33</v>
      </c>
      <c r="B58" s="46"/>
      <c r="C58" s="14"/>
      <c r="D58" s="21"/>
      <c r="E58" s="70"/>
      <c r="F58" s="16"/>
      <c r="G58" s="23"/>
      <c r="H58" s="18"/>
    </row>
    <row r="59" spans="1:8" ht="15.75" customHeight="1">
      <c r="A59" s="50"/>
      <c r="B59" s="25"/>
      <c r="C59" s="14"/>
      <c r="D59" s="21"/>
      <c r="E59" s="26"/>
      <c r="F59" s="26"/>
      <c r="G59" s="23"/>
      <c r="H59" s="18"/>
    </row>
    <row r="60" spans="1:8" ht="15.75" customHeight="1">
      <c r="A60" s="28" t="s">
        <v>51</v>
      </c>
      <c r="B60" s="28"/>
      <c r="C60" s="29"/>
      <c r="D60" s="30">
        <f>SUM(D44:D56)</f>
        <v>437</v>
      </c>
      <c r="E60" s="31">
        <f>SUM(E44:E59)</f>
        <v>21570745.19</v>
      </c>
      <c r="F60" s="31">
        <f>SUM(F44:F59)</f>
        <v>2474390.43</v>
      </c>
      <c r="G60" s="32">
        <f>1-(F60/E60)</f>
        <v>0.8852895248539163</v>
      </c>
      <c r="H60" s="18"/>
    </row>
    <row r="61" spans="1:8" ht="15.75" customHeight="1">
      <c r="A61" s="51"/>
      <c r="B61" s="51"/>
      <c r="C61" s="51"/>
      <c r="D61" s="74"/>
      <c r="E61" s="53"/>
      <c r="F61" s="54"/>
      <c r="G61" s="54"/>
      <c r="H61" s="2"/>
    </row>
    <row r="62" spans="1:8" ht="15.75" customHeight="1">
      <c r="A62" s="55" t="s">
        <v>52</v>
      </c>
      <c r="B62" s="56"/>
      <c r="C62" s="56"/>
      <c r="D62" s="75"/>
      <c r="E62" s="56"/>
      <c r="F62" s="57">
        <f>F60+F39</f>
        <v>2654038.93</v>
      </c>
      <c r="G62" s="56"/>
      <c r="H62" s="2"/>
    </row>
    <row r="63" spans="1:8" ht="15.75" customHeight="1">
      <c r="A63" s="58"/>
      <c r="B63" s="59"/>
      <c r="C63" s="59"/>
      <c r="D63" s="76"/>
      <c r="E63" s="59"/>
      <c r="F63" s="57"/>
      <c r="G63" s="59"/>
      <c r="H63" s="2"/>
    </row>
    <row r="64" spans="1:8" ht="15.75" customHeight="1">
      <c r="A64" s="4" t="s">
        <v>53</v>
      </c>
      <c r="B64" s="60"/>
      <c r="C64" s="60"/>
      <c r="D64" s="60"/>
      <c r="E64" s="60"/>
      <c r="F64" s="61"/>
      <c r="G64" s="60"/>
      <c r="H64" s="2"/>
    </row>
    <row r="65" spans="1:8" ht="15.75" customHeight="1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 customHeight="1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 customHeight="1">
      <c r="A67" s="4"/>
      <c r="B67" s="60"/>
      <c r="C67" s="60"/>
      <c r="D67" s="60"/>
      <c r="E67" s="60"/>
      <c r="F67" s="61"/>
      <c r="G67" s="60"/>
      <c r="H67" s="2"/>
    </row>
    <row r="68" spans="1:8" ht="15.75" customHeight="1">
      <c r="A68" s="62" t="s">
        <v>56</v>
      </c>
      <c r="B68" s="59"/>
      <c r="C68" s="59"/>
      <c r="D68" s="59"/>
      <c r="E68" s="59"/>
      <c r="F68" s="57"/>
      <c r="G68" s="5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DECEMBER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1</v>
      </c>
      <c r="E9" s="16">
        <v>179900</v>
      </c>
      <c r="F9" s="16">
        <v>-26100</v>
      </c>
      <c r="G9" s="119">
        <f aca="true" t="shared" si="0" ref="G9:G14">F9/E9</f>
        <v>-0.14508060033351863</v>
      </c>
      <c r="H9" s="18"/>
    </row>
    <row r="10" spans="1:8" ht="15.75">
      <c r="A10" s="112" t="s">
        <v>11</v>
      </c>
      <c r="B10" s="13"/>
      <c r="C10" s="14"/>
      <c r="D10" s="15">
        <v>5</v>
      </c>
      <c r="E10" s="16">
        <v>1711173</v>
      </c>
      <c r="F10" s="16">
        <v>259493</v>
      </c>
      <c r="G10" s="119">
        <f t="shared" si="0"/>
        <v>0.1516462683784749</v>
      </c>
      <c r="H10" s="18"/>
    </row>
    <row r="11" spans="1:8" ht="15.75">
      <c r="A11" s="112" t="s">
        <v>85</v>
      </c>
      <c r="B11" s="13"/>
      <c r="C11" s="14"/>
      <c r="D11" s="15">
        <v>1</v>
      </c>
      <c r="E11" s="16">
        <v>305063</v>
      </c>
      <c r="F11" s="16">
        <v>106976.8</v>
      </c>
      <c r="G11" s="119">
        <f t="shared" si="0"/>
        <v>0.35067117283970856</v>
      </c>
      <c r="H11" s="18"/>
    </row>
    <row r="12" spans="1:8" ht="15.75">
      <c r="A12" s="112" t="s">
        <v>27</v>
      </c>
      <c r="B12" s="13"/>
      <c r="C12" s="14"/>
      <c r="D12" s="15">
        <v>1</v>
      </c>
      <c r="E12" s="16">
        <v>322740</v>
      </c>
      <c r="F12" s="16">
        <v>136522</v>
      </c>
      <c r="G12" s="119">
        <f t="shared" si="0"/>
        <v>0.4230092334386813</v>
      </c>
      <c r="H12" s="18"/>
    </row>
    <row r="13" spans="1:8" ht="15.75">
      <c r="A13" s="112" t="s">
        <v>86</v>
      </c>
      <c r="B13" s="13"/>
      <c r="C13" s="14"/>
      <c r="D13" s="15">
        <v>25</v>
      </c>
      <c r="E13" s="16">
        <v>3850982</v>
      </c>
      <c r="F13" s="16">
        <v>892790</v>
      </c>
      <c r="G13" s="119">
        <f t="shared" si="0"/>
        <v>0.2318343736740395</v>
      </c>
      <c r="H13" s="18"/>
    </row>
    <row r="14" spans="1:8" ht="15.75">
      <c r="A14" s="112" t="s">
        <v>150</v>
      </c>
      <c r="B14" s="13"/>
      <c r="C14" s="14"/>
      <c r="D14" s="15">
        <v>1</v>
      </c>
      <c r="E14" s="16">
        <v>178288</v>
      </c>
      <c r="F14" s="16">
        <v>46581</v>
      </c>
      <c r="G14" s="119">
        <f t="shared" si="0"/>
        <v>0.2612682850219869</v>
      </c>
      <c r="H14" s="18"/>
    </row>
    <row r="15" spans="1:8" ht="15.75">
      <c r="A15" s="112" t="s">
        <v>136</v>
      </c>
      <c r="B15" s="13"/>
      <c r="C15" s="14"/>
      <c r="D15" s="15"/>
      <c r="E15" s="16"/>
      <c r="F15" s="16"/>
      <c r="G15" s="119"/>
      <c r="H15" s="18"/>
    </row>
    <row r="16" spans="1:8" ht="15.75">
      <c r="A16" s="112" t="s">
        <v>147</v>
      </c>
      <c r="B16" s="13"/>
      <c r="C16" s="14"/>
      <c r="D16" s="15">
        <v>1</v>
      </c>
      <c r="E16" s="16">
        <v>302931</v>
      </c>
      <c r="F16" s="16">
        <v>97200</v>
      </c>
      <c r="G16" s="119">
        <f aca="true" t="shared" si="1" ref="G16:G22">F16/E16</f>
        <v>0.32086514750883866</v>
      </c>
      <c r="H16" s="18"/>
    </row>
    <row r="17" spans="1:8" ht="15.75">
      <c r="A17" s="112" t="s">
        <v>62</v>
      </c>
      <c r="B17" s="13"/>
      <c r="C17" s="14"/>
      <c r="D17" s="15"/>
      <c r="E17" s="16"/>
      <c r="F17" s="16"/>
      <c r="G17" s="119"/>
      <c r="H17" s="18"/>
    </row>
    <row r="18" spans="1:8" ht="15.75">
      <c r="A18" s="112" t="s">
        <v>15</v>
      </c>
      <c r="B18" s="13"/>
      <c r="C18" s="14"/>
      <c r="D18" s="15">
        <v>2</v>
      </c>
      <c r="E18" s="16">
        <v>1600365</v>
      </c>
      <c r="F18" s="16">
        <v>183955</v>
      </c>
      <c r="G18" s="119">
        <f t="shared" si="1"/>
        <v>0.11494565302290415</v>
      </c>
      <c r="H18" s="18"/>
    </row>
    <row r="19" spans="1:8" ht="15.75">
      <c r="A19" s="112" t="s">
        <v>16</v>
      </c>
      <c r="B19" s="13"/>
      <c r="C19" s="14"/>
      <c r="D19" s="15">
        <v>2</v>
      </c>
      <c r="E19" s="16">
        <v>1695307</v>
      </c>
      <c r="F19" s="16">
        <v>188915</v>
      </c>
      <c r="G19" s="119">
        <f t="shared" si="1"/>
        <v>0.11143409423779882</v>
      </c>
      <c r="H19" s="18"/>
    </row>
    <row r="20" spans="1:8" ht="15.75">
      <c r="A20" s="112" t="s">
        <v>137</v>
      </c>
      <c r="B20" s="13"/>
      <c r="C20" s="14"/>
      <c r="D20" s="15">
        <v>1</v>
      </c>
      <c r="E20" s="16">
        <v>24559</v>
      </c>
      <c r="F20" s="16">
        <v>9113</v>
      </c>
      <c r="G20" s="119">
        <f t="shared" si="1"/>
        <v>0.3710655971334338</v>
      </c>
      <c r="H20" s="18"/>
    </row>
    <row r="21" spans="1:8" ht="15.75">
      <c r="A21" s="112" t="s">
        <v>87</v>
      </c>
      <c r="B21" s="13"/>
      <c r="C21" s="14"/>
      <c r="D21" s="15">
        <v>2</v>
      </c>
      <c r="E21" s="16">
        <v>1702583</v>
      </c>
      <c r="F21" s="16">
        <v>217422</v>
      </c>
      <c r="G21" s="119">
        <f t="shared" si="1"/>
        <v>0.12770126331579723</v>
      </c>
      <c r="H21" s="18"/>
    </row>
    <row r="22" spans="1:8" ht="15.75">
      <c r="A22" s="112" t="s">
        <v>117</v>
      </c>
      <c r="B22" s="13"/>
      <c r="C22" s="14"/>
      <c r="D22" s="15">
        <v>2</v>
      </c>
      <c r="E22" s="16">
        <v>376292.5</v>
      </c>
      <c r="F22" s="16">
        <v>79711.5</v>
      </c>
      <c r="G22" s="119">
        <f t="shared" si="1"/>
        <v>0.21183387922958868</v>
      </c>
      <c r="H22" s="18"/>
    </row>
    <row r="23" spans="1:8" ht="15.75">
      <c r="A23" s="112" t="s">
        <v>83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88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22</v>
      </c>
      <c r="B25" s="13"/>
      <c r="C25" s="14"/>
      <c r="D25" s="15">
        <v>6</v>
      </c>
      <c r="E25" s="16">
        <v>1407396</v>
      </c>
      <c r="F25" s="16">
        <v>338869</v>
      </c>
      <c r="G25" s="119">
        <f>F25/E25</f>
        <v>0.2407772936685908</v>
      </c>
      <c r="H25" s="18"/>
    </row>
    <row r="26" spans="1:8" ht="15.75">
      <c r="A26" s="113" t="s">
        <v>23</v>
      </c>
      <c r="B26" s="13"/>
      <c r="C26" s="14"/>
      <c r="D26" s="15">
        <v>17</v>
      </c>
      <c r="E26" s="16">
        <v>282572</v>
      </c>
      <c r="F26" s="16">
        <v>282572</v>
      </c>
      <c r="G26" s="119">
        <f>F26/E26</f>
        <v>1</v>
      </c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25</v>
      </c>
      <c r="B28" s="13"/>
      <c r="C28" s="14"/>
      <c r="D28" s="15"/>
      <c r="E28" s="16">
        <v>72483</v>
      </c>
      <c r="F28" s="16">
        <v>10533</v>
      </c>
      <c r="G28" s="119">
        <f>F28/E28</f>
        <v>0.14531683291254502</v>
      </c>
      <c r="H28" s="18"/>
    </row>
    <row r="29" spans="1:8" ht="15.75">
      <c r="A29" s="114" t="s">
        <v>26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125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89</v>
      </c>
      <c r="B31" s="13"/>
      <c r="C31" s="14"/>
      <c r="D31" s="15">
        <v>2</v>
      </c>
      <c r="E31" s="16">
        <v>301808</v>
      </c>
      <c r="F31" s="16">
        <v>74635</v>
      </c>
      <c r="G31" s="119">
        <f>F31/E31</f>
        <v>0.24729298096803265</v>
      </c>
      <c r="H31" s="18"/>
    </row>
    <row r="32" spans="1:8" ht="15.75">
      <c r="A32" s="114" t="s">
        <v>143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30</v>
      </c>
      <c r="B33" s="13"/>
      <c r="C33" s="14"/>
      <c r="D33" s="15">
        <v>2</v>
      </c>
      <c r="E33" s="16">
        <v>814099</v>
      </c>
      <c r="F33" s="16">
        <v>200451.69</v>
      </c>
      <c r="G33" s="119">
        <f>F33/E33</f>
        <v>0.24622520111190407</v>
      </c>
      <c r="H33" s="18"/>
    </row>
    <row r="34" spans="1:8" ht="15.75">
      <c r="A34" s="114" t="s">
        <v>90</v>
      </c>
      <c r="B34" s="13"/>
      <c r="C34" s="14"/>
      <c r="D34" s="15">
        <v>4</v>
      </c>
      <c r="E34" s="16">
        <v>2303917</v>
      </c>
      <c r="F34" s="16">
        <v>389165</v>
      </c>
      <c r="G34" s="119">
        <f>F34/E34</f>
        <v>0.16891450516663578</v>
      </c>
      <c r="H34" s="18"/>
    </row>
    <row r="35" spans="1:8" ht="15">
      <c r="A35" s="20" t="s">
        <v>31</v>
      </c>
      <c r="B35" s="13"/>
      <c r="C35" s="14"/>
      <c r="D35" s="21"/>
      <c r="E35" s="70">
        <v>1694880</v>
      </c>
      <c r="F35" s="16">
        <v>213474</v>
      </c>
      <c r="G35" s="120"/>
      <c r="H35" s="18"/>
    </row>
    <row r="36" spans="1:8" ht="15">
      <c r="A36" s="20" t="s">
        <v>50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33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34</v>
      </c>
      <c r="B39" s="28"/>
      <c r="C39" s="29"/>
      <c r="D39" s="30">
        <f>SUM(D9:D38)</f>
        <v>75</v>
      </c>
      <c r="E39" s="31">
        <f>SUM(E9:E38)</f>
        <v>19127338.5</v>
      </c>
      <c r="F39" s="31">
        <f>SUM(F9:F38)</f>
        <v>3702278.9899999998</v>
      </c>
      <c r="G39" s="107">
        <f>F39/E39</f>
        <v>0.1935595477645779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110" t="s">
        <v>38</v>
      </c>
      <c r="H43" s="2"/>
    </row>
    <row r="44" spans="1:8" ht="15.75">
      <c r="A44" s="45" t="s">
        <v>39</v>
      </c>
      <c r="B44" s="46"/>
      <c r="C44" s="14"/>
      <c r="D44" s="15">
        <v>116</v>
      </c>
      <c r="E44" s="16">
        <v>21152829.36</v>
      </c>
      <c r="F44" s="16">
        <v>1196176.63</v>
      </c>
      <c r="G44" s="119">
        <f>1-(+F44/E44)</f>
        <v>0.9434507502688048</v>
      </c>
      <c r="H44" s="18"/>
    </row>
    <row r="45" spans="1:8" ht="15.75">
      <c r="A45" s="45" t="s">
        <v>40</v>
      </c>
      <c r="B45" s="46"/>
      <c r="C45" s="14"/>
      <c r="D45" s="15">
        <v>3</v>
      </c>
      <c r="E45" s="16">
        <v>1337278.53</v>
      </c>
      <c r="F45" s="16">
        <v>109761.74</v>
      </c>
      <c r="G45" s="119">
        <f>1-(+F45/E45)</f>
        <v>0.9179215567006822</v>
      </c>
      <c r="H45" s="18"/>
    </row>
    <row r="46" spans="1:8" ht="15.75">
      <c r="A46" s="45" t="s">
        <v>41</v>
      </c>
      <c r="B46" s="46"/>
      <c r="C46" s="14"/>
      <c r="D46" s="15">
        <v>385</v>
      </c>
      <c r="E46" s="16">
        <v>36035013.97</v>
      </c>
      <c r="F46" s="16">
        <v>1741300.11</v>
      </c>
      <c r="G46" s="119">
        <f>1-(+F46/E46)</f>
        <v>0.9516775514101459</v>
      </c>
      <c r="H46" s="18"/>
    </row>
    <row r="47" spans="1:8" ht="15.75">
      <c r="A47" s="45" t="s">
        <v>42</v>
      </c>
      <c r="B47" s="46"/>
      <c r="C47" s="14"/>
      <c r="D47" s="15">
        <v>37</v>
      </c>
      <c r="E47" s="16">
        <v>4196235.5</v>
      </c>
      <c r="F47" s="16">
        <v>379560.48</v>
      </c>
      <c r="G47" s="119">
        <f>1-(+F47/E47)</f>
        <v>0.9095473836013255</v>
      </c>
      <c r="H47" s="18"/>
    </row>
    <row r="48" spans="1:8" ht="15.75">
      <c r="A48" s="45" t="s">
        <v>43</v>
      </c>
      <c r="B48" s="46"/>
      <c r="C48" s="14"/>
      <c r="D48" s="15">
        <v>141</v>
      </c>
      <c r="E48" s="16">
        <v>27093030.81</v>
      </c>
      <c r="F48" s="16">
        <v>1520912.64</v>
      </c>
      <c r="G48" s="119">
        <f>1-(+F48/E48)</f>
        <v>0.9438633259355157</v>
      </c>
      <c r="H48" s="18"/>
    </row>
    <row r="49" spans="1:8" ht="15.75">
      <c r="A49" s="45" t="s">
        <v>44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45</v>
      </c>
      <c r="B50" s="46"/>
      <c r="C50" s="14"/>
      <c r="D50" s="15">
        <v>49</v>
      </c>
      <c r="E50" s="16">
        <v>9366538.42</v>
      </c>
      <c r="F50" s="16">
        <v>525133.97</v>
      </c>
      <c r="G50" s="119">
        <f>1-(+F50/E50)</f>
        <v>0.9439351074588342</v>
      </c>
      <c r="H50" s="18"/>
    </row>
    <row r="51" spans="1:8" ht="15.75">
      <c r="A51" s="45" t="s">
        <v>46</v>
      </c>
      <c r="B51" s="46"/>
      <c r="C51" s="14"/>
      <c r="D51" s="15">
        <v>8</v>
      </c>
      <c r="E51" s="16">
        <v>2593310</v>
      </c>
      <c r="F51" s="16">
        <v>118512</v>
      </c>
      <c r="G51" s="119">
        <f>1-(+F51/E51)</f>
        <v>0.9543008741723897</v>
      </c>
      <c r="H51" s="18"/>
    </row>
    <row r="52" spans="1:8" ht="15.75">
      <c r="A52" s="78" t="s">
        <v>47</v>
      </c>
      <c r="B52" s="46"/>
      <c r="C52" s="14"/>
      <c r="D52" s="15">
        <v>6</v>
      </c>
      <c r="E52" s="16">
        <v>1037625</v>
      </c>
      <c r="F52" s="16">
        <v>44070</v>
      </c>
      <c r="G52" s="119">
        <f>1-(+F52/E52)</f>
        <v>0.9575280086736537</v>
      </c>
      <c r="H52" s="18"/>
    </row>
    <row r="53" spans="1:8" ht="15.75">
      <c r="A53" s="79" t="s">
        <v>68</v>
      </c>
      <c r="B53" s="46"/>
      <c r="C53" s="14"/>
      <c r="D53" s="15">
        <v>2</v>
      </c>
      <c r="E53" s="16">
        <v>179300</v>
      </c>
      <c r="F53" s="16">
        <v>4900</v>
      </c>
      <c r="G53" s="119">
        <f>1-(+F53/E53)</f>
        <v>0.9726715002788623</v>
      </c>
      <c r="H53" s="18"/>
    </row>
    <row r="54" spans="1:8" ht="15.75">
      <c r="A54" s="45" t="s">
        <v>118</v>
      </c>
      <c r="B54" s="46"/>
      <c r="C54" s="14"/>
      <c r="D54" s="15">
        <v>1666</v>
      </c>
      <c r="E54" s="16">
        <v>113172415.02</v>
      </c>
      <c r="F54" s="16">
        <v>13088033.68</v>
      </c>
      <c r="G54" s="119">
        <f>1-(+F54/E54)</f>
        <v>0.8843531466772441</v>
      </c>
      <c r="H54" s="18"/>
    </row>
    <row r="55" spans="1:8" ht="15.75">
      <c r="A55" s="126" t="s">
        <v>119</v>
      </c>
      <c r="B55" s="48"/>
      <c r="C55" s="14"/>
      <c r="D55" s="15"/>
      <c r="E55" s="16"/>
      <c r="F55" s="16"/>
      <c r="G55" s="119"/>
      <c r="H55" s="18"/>
    </row>
    <row r="56" spans="1:8" ht="15">
      <c r="A56" s="49" t="s">
        <v>48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49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32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33</v>
      </c>
      <c r="B59" s="46"/>
      <c r="C59" s="14"/>
      <c r="D59" s="21"/>
      <c r="E59" s="70"/>
      <c r="F59" s="16"/>
      <c r="G59" s="120"/>
      <c r="H59" s="18"/>
    </row>
    <row r="60" spans="1:8" ht="15.75">
      <c r="A60" s="50"/>
      <c r="B60" s="25"/>
      <c r="C60" s="14"/>
      <c r="D60" s="21"/>
      <c r="E60" s="26"/>
      <c r="F60" s="26"/>
      <c r="G60" s="120"/>
      <c r="H60" s="2"/>
    </row>
    <row r="61" spans="1:8" ht="15.75">
      <c r="A61" s="28" t="s">
        <v>51</v>
      </c>
      <c r="B61" s="28"/>
      <c r="C61" s="29"/>
      <c r="D61" s="30">
        <f>SUM(D44:D57)</f>
        <v>2413</v>
      </c>
      <c r="E61" s="31">
        <f>SUM(E44:E60)</f>
        <v>216163576.61</v>
      </c>
      <c r="F61" s="31">
        <f>SUM(F44:F60)</f>
        <v>18728361.25</v>
      </c>
      <c r="G61" s="111">
        <f>1-(+F61/E61)</f>
        <v>0.9133602360596138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52</v>
      </c>
      <c r="B63" s="56"/>
      <c r="C63" s="56"/>
      <c r="D63" s="56"/>
      <c r="E63" s="56"/>
      <c r="F63" s="57">
        <f>F61+F39</f>
        <v>22430640.24</v>
      </c>
      <c r="G63" s="56"/>
      <c r="H63" s="2"/>
    </row>
    <row r="64" spans="1:8" ht="18">
      <c r="A64" s="55"/>
      <c r="B64" s="56"/>
      <c r="C64" s="56"/>
      <c r="D64" s="56"/>
      <c r="E64" s="56"/>
      <c r="F64" s="57"/>
      <c r="G64" s="56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56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DECEMBER 2017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2</v>
      </c>
      <c r="E9" s="121">
        <v>61230</v>
      </c>
      <c r="F9" s="122">
        <v>44967.5</v>
      </c>
      <c r="G9" s="119">
        <f>F9/E9</f>
        <v>0.7344030703903316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798956</v>
      </c>
      <c r="F10" s="122">
        <v>-42670</v>
      </c>
      <c r="G10" s="119">
        <f>F10/E10</f>
        <v>-0.053407196391290636</v>
      </c>
      <c r="H10" s="18"/>
    </row>
    <row r="11" spans="1:8" ht="15.75">
      <c r="A11" s="112" t="s">
        <v>148</v>
      </c>
      <c r="B11" s="13"/>
      <c r="C11" s="14"/>
      <c r="D11" s="15">
        <v>1</v>
      </c>
      <c r="E11" s="121">
        <v>96862</v>
      </c>
      <c r="F11" s="122">
        <v>37339</v>
      </c>
      <c r="G11" s="119">
        <f>F11/E11</f>
        <v>0.3854865685201627</v>
      </c>
      <c r="H11" s="18"/>
    </row>
    <row r="12" spans="1:8" ht="15.75">
      <c r="A12" s="112" t="s">
        <v>27</v>
      </c>
      <c r="B12" s="13"/>
      <c r="C12" s="14"/>
      <c r="D12" s="15"/>
      <c r="E12" s="121"/>
      <c r="F12" s="122"/>
      <c r="G12" s="119"/>
      <c r="H12" s="18"/>
    </row>
    <row r="13" spans="1:8" ht="15.75">
      <c r="A13" s="112" t="s">
        <v>86</v>
      </c>
      <c r="B13" s="13"/>
      <c r="C13" s="14"/>
      <c r="D13" s="15">
        <v>23</v>
      </c>
      <c r="E13" s="121">
        <v>3539047</v>
      </c>
      <c r="F13" s="122">
        <v>718835</v>
      </c>
      <c r="G13" s="119">
        <f>F13/E13</f>
        <v>0.20311541496905805</v>
      </c>
      <c r="H13" s="18"/>
    </row>
    <row r="14" spans="1:8" ht="15.75">
      <c r="A14" s="112" t="s">
        <v>126</v>
      </c>
      <c r="B14" s="13"/>
      <c r="C14" s="14"/>
      <c r="D14" s="15"/>
      <c r="E14" s="121"/>
      <c r="F14" s="122"/>
      <c r="G14" s="119"/>
      <c r="H14" s="18"/>
    </row>
    <row r="15" spans="1:8" ht="15.75">
      <c r="A15" s="112" t="s">
        <v>129</v>
      </c>
      <c r="B15" s="13"/>
      <c r="C15" s="14"/>
      <c r="D15" s="15"/>
      <c r="E15" s="121"/>
      <c r="F15" s="122"/>
      <c r="G15" s="119"/>
      <c r="H15" s="18"/>
    </row>
    <row r="16" spans="1:8" ht="15.75">
      <c r="A16" s="112" t="s">
        <v>134</v>
      </c>
      <c r="B16" s="13"/>
      <c r="C16" s="14"/>
      <c r="D16" s="15"/>
      <c r="E16" s="121"/>
      <c r="F16" s="122"/>
      <c r="G16" s="119"/>
      <c r="H16" s="18"/>
    </row>
    <row r="17" spans="1:8" ht="15.75">
      <c r="A17" s="112" t="s">
        <v>92</v>
      </c>
      <c r="B17" s="13"/>
      <c r="C17" s="14"/>
      <c r="D17" s="15">
        <v>2</v>
      </c>
      <c r="E17" s="121">
        <v>913611</v>
      </c>
      <c r="F17" s="122">
        <v>123141</v>
      </c>
      <c r="G17" s="119">
        <f>F17/E17</f>
        <v>0.13478493582060636</v>
      </c>
      <c r="H17" s="18"/>
    </row>
    <row r="18" spans="1:8" ht="15.75">
      <c r="A18" s="114" t="s">
        <v>138</v>
      </c>
      <c r="B18" s="13"/>
      <c r="C18" s="14"/>
      <c r="D18" s="15">
        <v>1</v>
      </c>
      <c r="E18" s="121">
        <v>347731</v>
      </c>
      <c r="F18" s="122">
        <v>96700</v>
      </c>
      <c r="G18" s="119">
        <f>F18/E18</f>
        <v>0.27808852244982474</v>
      </c>
      <c r="H18" s="18"/>
    </row>
    <row r="19" spans="1:8" ht="15.75">
      <c r="A19" s="112" t="s">
        <v>16</v>
      </c>
      <c r="B19" s="13"/>
      <c r="C19" s="14"/>
      <c r="D19" s="15">
        <v>2</v>
      </c>
      <c r="E19" s="121">
        <v>1155339</v>
      </c>
      <c r="F19" s="122">
        <v>175333</v>
      </c>
      <c r="G19" s="119">
        <f>F19/E19</f>
        <v>0.15175892097470958</v>
      </c>
      <c r="H19" s="18"/>
    </row>
    <row r="20" spans="1:8" ht="15.75">
      <c r="A20" s="112" t="s">
        <v>67</v>
      </c>
      <c r="B20" s="13"/>
      <c r="C20" s="14"/>
      <c r="D20" s="15"/>
      <c r="E20" s="121"/>
      <c r="F20" s="122"/>
      <c r="G20" s="119"/>
      <c r="H20" s="18"/>
    </row>
    <row r="21" spans="1:8" ht="15.75">
      <c r="A21" s="112" t="s">
        <v>117</v>
      </c>
      <c r="B21" s="13"/>
      <c r="C21" s="14"/>
      <c r="D21" s="15">
        <v>1</v>
      </c>
      <c r="E21" s="121">
        <v>184829</v>
      </c>
      <c r="F21" s="122">
        <v>71034</v>
      </c>
      <c r="G21" s="119">
        <f aca="true" t="shared" si="0" ref="G21:G30">F21/E21</f>
        <v>0.38432280648599515</v>
      </c>
      <c r="H21" s="18"/>
    </row>
    <row r="22" spans="1:8" ht="15.75">
      <c r="A22" s="112" t="s">
        <v>19</v>
      </c>
      <c r="B22" s="13"/>
      <c r="C22" s="14"/>
      <c r="D22" s="15"/>
      <c r="E22" s="121"/>
      <c r="F22" s="122"/>
      <c r="G22" s="119"/>
      <c r="H22" s="18"/>
    </row>
    <row r="23" spans="1:8" ht="15.75">
      <c r="A23" s="112" t="s">
        <v>140</v>
      </c>
      <c r="B23" s="13"/>
      <c r="C23" s="14"/>
      <c r="D23" s="15">
        <v>3</v>
      </c>
      <c r="E23" s="121">
        <v>817412</v>
      </c>
      <c r="F23" s="122">
        <v>217150.25</v>
      </c>
      <c r="G23" s="119">
        <f t="shared" si="0"/>
        <v>0.2656558137145038</v>
      </c>
      <c r="H23" s="18"/>
    </row>
    <row r="24" spans="1:8" ht="15.75">
      <c r="A24" s="112" t="s">
        <v>20</v>
      </c>
      <c r="B24" s="13"/>
      <c r="C24" s="14"/>
      <c r="D24" s="15">
        <v>2</v>
      </c>
      <c r="E24" s="121">
        <v>693841</v>
      </c>
      <c r="F24" s="122">
        <v>109542.5</v>
      </c>
      <c r="G24" s="119">
        <f t="shared" si="0"/>
        <v>0.1578783900057794</v>
      </c>
      <c r="H24" s="18"/>
    </row>
    <row r="25" spans="1:8" ht="15.75">
      <c r="A25" s="113" t="s">
        <v>22</v>
      </c>
      <c r="B25" s="13"/>
      <c r="C25" s="14"/>
      <c r="D25" s="15">
        <v>4</v>
      </c>
      <c r="E25" s="121">
        <v>771688</v>
      </c>
      <c r="F25" s="122">
        <v>171634</v>
      </c>
      <c r="G25" s="119">
        <f t="shared" si="0"/>
        <v>0.22241372160769637</v>
      </c>
      <c r="H25" s="18"/>
    </row>
    <row r="26" spans="1:8" ht="15.75">
      <c r="A26" s="113" t="s">
        <v>23</v>
      </c>
      <c r="B26" s="13"/>
      <c r="C26" s="14"/>
      <c r="D26" s="15"/>
      <c r="E26" s="121"/>
      <c r="F26" s="122"/>
      <c r="G26" s="119"/>
      <c r="H26" s="18"/>
    </row>
    <row r="27" spans="1:8" ht="15.75">
      <c r="A27" s="114" t="s">
        <v>24</v>
      </c>
      <c r="B27" s="13"/>
      <c r="C27" s="14"/>
      <c r="D27" s="15"/>
      <c r="E27" s="121"/>
      <c r="F27" s="122"/>
      <c r="G27" s="119"/>
      <c r="H27" s="18"/>
    </row>
    <row r="28" spans="1:8" ht="15.75">
      <c r="A28" s="114" t="s">
        <v>25</v>
      </c>
      <c r="B28" s="13"/>
      <c r="C28" s="14"/>
      <c r="D28" s="15"/>
      <c r="E28" s="121"/>
      <c r="F28" s="122"/>
      <c r="G28" s="119"/>
      <c r="H28" s="18"/>
    </row>
    <row r="29" spans="1:8" ht="15.75">
      <c r="A29" s="114" t="s">
        <v>26</v>
      </c>
      <c r="B29" s="13"/>
      <c r="C29" s="14"/>
      <c r="D29" s="15">
        <v>1</v>
      </c>
      <c r="E29" s="121">
        <v>108136</v>
      </c>
      <c r="F29" s="122">
        <v>41458</v>
      </c>
      <c r="G29" s="119">
        <f t="shared" si="0"/>
        <v>0.38338758600281125</v>
      </c>
      <c r="H29" s="18"/>
    </row>
    <row r="30" spans="1:8" ht="15.75">
      <c r="A30" s="114" t="s">
        <v>77</v>
      </c>
      <c r="B30" s="13"/>
      <c r="C30" s="14"/>
      <c r="D30" s="15">
        <v>1</v>
      </c>
      <c r="E30" s="121">
        <v>84006</v>
      </c>
      <c r="F30" s="122">
        <v>22426</v>
      </c>
      <c r="G30" s="119">
        <f t="shared" si="0"/>
        <v>0.26695712211032546</v>
      </c>
      <c r="H30" s="18"/>
    </row>
    <row r="31" spans="1:8" ht="15.75">
      <c r="A31" s="114" t="s">
        <v>94</v>
      </c>
      <c r="B31" s="13"/>
      <c r="C31" s="14"/>
      <c r="D31" s="15"/>
      <c r="E31" s="121"/>
      <c r="F31" s="122"/>
      <c r="G31" s="119"/>
      <c r="H31" s="18"/>
    </row>
    <row r="32" spans="1:8" ht="15.75">
      <c r="A32" s="114" t="s">
        <v>132</v>
      </c>
      <c r="B32" s="13"/>
      <c r="C32" s="14"/>
      <c r="D32" s="15">
        <v>1</v>
      </c>
      <c r="E32" s="121">
        <v>176299</v>
      </c>
      <c r="F32" s="122">
        <v>50582.5</v>
      </c>
      <c r="G32" s="119">
        <f>F32/E32</f>
        <v>0.2869131418782863</v>
      </c>
      <c r="H32" s="18"/>
    </row>
    <row r="33" spans="1:8" ht="15.75">
      <c r="A33" s="114" t="s">
        <v>30</v>
      </c>
      <c r="B33" s="13"/>
      <c r="C33" s="14"/>
      <c r="D33" s="15"/>
      <c r="E33" s="121"/>
      <c r="F33" s="122"/>
      <c r="G33" s="119"/>
      <c r="H33" s="18"/>
    </row>
    <row r="34" spans="1:8" ht="15.75">
      <c r="A34" s="114" t="s">
        <v>90</v>
      </c>
      <c r="B34" s="13"/>
      <c r="C34" s="14"/>
      <c r="D34" s="15">
        <v>6</v>
      </c>
      <c r="E34" s="121">
        <v>2986363</v>
      </c>
      <c r="F34" s="122">
        <v>314958.5</v>
      </c>
      <c r="G34" s="119">
        <f>F34/E34</f>
        <v>0.1054655780291947</v>
      </c>
      <c r="H34" s="18"/>
    </row>
    <row r="35" spans="1:8" ht="15">
      <c r="A35" s="20" t="s">
        <v>31</v>
      </c>
      <c r="B35" s="13"/>
      <c r="C35" s="14"/>
      <c r="D35" s="21"/>
      <c r="E35" s="121"/>
      <c r="F35" s="122"/>
      <c r="G35" s="120"/>
      <c r="H35" s="18"/>
    </row>
    <row r="36" spans="1:8" ht="15">
      <c r="A36" s="20" t="s">
        <v>50</v>
      </c>
      <c r="B36" s="13"/>
      <c r="C36" s="14"/>
      <c r="D36" s="21"/>
      <c r="E36" s="121"/>
      <c r="F36" s="122">
        <v>90</v>
      </c>
      <c r="G36" s="120"/>
      <c r="H36" s="18"/>
    </row>
    <row r="37" spans="1:8" ht="15">
      <c r="A37" s="20" t="s">
        <v>33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34</v>
      </c>
      <c r="B39" s="28"/>
      <c r="C39" s="29"/>
      <c r="D39" s="30">
        <f>SUM(D9:D38)</f>
        <v>53</v>
      </c>
      <c r="E39" s="31">
        <f>SUM(E9:E38)</f>
        <v>12735350</v>
      </c>
      <c r="F39" s="31">
        <f>SUM(F9:F38)</f>
        <v>2152521.25</v>
      </c>
      <c r="G39" s="107">
        <f>F39/E39</f>
        <v>0.16901940268622379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110" t="s">
        <v>38</v>
      </c>
      <c r="H43" s="2"/>
    </row>
    <row r="44" spans="1:8" ht="15.75">
      <c r="A44" s="45" t="s">
        <v>39</v>
      </c>
      <c r="B44" s="46"/>
      <c r="C44" s="14"/>
      <c r="D44" s="15">
        <v>136</v>
      </c>
      <c r="E44" s="16">
        <v>26449980.05</v>
      </c>
      <c r="F44" s="16">
        <v>1342603.52</v>
      </c>
      <c r="G44" s="119">
        <f>1-(+F44/E44)</f>
        <v>0.9492399042471111</v>
      </c>
      <c r="H44" s="18"/>
    </row>
    <row r="45" spans="1:8" ht="15.75">
      <c r="A45" s="45" t="s">
        <v>40</v>
      </c>
      <c r="B45" s="46"/>
      <c r="C45" s="14"/>
      <c r="D45" s="15">
        <v>16</v>
      </c>
      <c r="E45" s="16">
        <v>1197503.9</v>
      </c>
      <c r="F45" s="16">
        <v>49982.15</v>
      </c>
      <c r="G45" s="119">
        <f aca="true" t="shared" si="1" ref="G45:G54">1-(+F45/E45)</f>
        <v>0.9582613885432858</v>
      </c>
      <c r="H45" s="18"/>
    </row>
    <row r="46" spans="1:8" ht="15.75">
      <c r="A46" s="45" t="s">
        <v>41</v>
      </c>
      <c r="B46" s="46"/>
      <c r="C46" s="14"/>
      <c r="D46" s="15">
        <v>163</v>
      </c>
      <c r="E46" s="16">
        <v>22192119.99</v>
      </c>
      <c r="F46" s="16">
        <v>1297179.86</v>
      </c>
      <c r="G46" s="119">
        <f t="shared" si="1"/>
        <v>0.9415477268244529</v>
      </c>
      <c r="H46" s="18"/>
    </row>
    <row r="47" spans="1:8" ht="15.75">
      <c r="A47" s="45" t="s">
        <v>42</v>
      </c>
      <c r="B47" s="46"/>
      <c r="C47" s="14"/>
      <c r="D47" s="15">
        <v>2</v>
      </c>
      <c r="E47" s="16">
        <v>850542.5</v>
      </c>
      <c r="F47" s="16">
        <v>38630</v>
      </c>
      <c r="G47" s="119">
        <f t="shared" si="1"/>
        <v>0.9545819285926336</v>
      </c>
      <c r="H47" s="18"/>
    </row>
    <row r="48" spans="1:8" ht="15.75">
      <c r="A48" s="45" t="s">
        <v>43</v>
      </c>
      <c r="B48" s="46"/>
      <c r="C48" s="14"/>
      <c r="D48" s="15">
        <v>119</v>
      </c>
      <c r="E48" s="16">
        <v>22736615.23</v>
      </c>
      <c r="F48" s="16">
        <v>1710243.47</v>
      </c>
      <c r="G48" s="119">
        <f t="shared" si="1"/>
        <v>0.924780207928953</v>
      </c>
      <c r="H48" s="18"/>
    </row>
    <row r="49" spans="1:8" ht="15.75">
      <c r="A49" s="45" t="s">
        <v>44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45</v>
      </c>
      <c r="B50" s="46"/>
      <c r="C50" s="14"/>
      <c r="D50" s="15">
        <v>17</v>
      </c>
      <c r="E50" s="16">
        <v>3655615</v>
      </c>
      <c r="F50" s="16">
        <v>226587.48</v>
      </c>
      <c r="G50" s="119">
        <f t="shared" si="1"/>
        <v>0.9380165909156188</v>
      </c>
      <c r="H50" s="18"/>
    </row>
    <row r="51" spans="1:8" ht="15.75">
      <c r="A51" s="45" t="s">
        <v>46</v>
      </c>
      <c r="B51" s="46"/>
      <c r="C51" s="14"/>
      <c r="D51" s="15">
        <v>4</v>
      </c>
      <c r="E51" s="16">
        <v>1331460</v>
      </c>
      <c r="F51" s="16">
        <v>66815</v>
      </c>
      <c r="G51" s="119">
        <f t="shared" si="1"/>
        <v>0.9498182446337103</v>
      </c>
      <c r="H51" s="18"/>
    </row>
    <row r="52" spans="1:8" ht="15.75">
      <c r="A52" s="78" t="s">
        <v>47</v>
      </c>
      <c r="B52" s="46"/>
      <c r="C52" s="14"/>
      <c r="D52" s="15">
        <v>2</v>
      </c>
      <c r="E52" s="16">
        <v>1090600</v>
      </c>
      <c r="F52" s="16">
        <v>53892.52</v>
      </c>
      <c r="G52" s="119">
        <f t="shared" si="1"/>
        <v>0.9505845222813131</v>
      </c>
      <c r="H52" s="18"/>
    </row>
    <row r="53" spans="1:8" ht="15.75">
      <c r="A53" s="79" t="s">
        <v>68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118</v>
      </c>
      <c r="B54" s="46"/>
      <c r="C54" s="14"/>
      <c r="D54" s="15">
        <v>1457</v>
      </c>
      <c r="E54" s="16">
        <v>103489649</v>
      </c>
      <c r="F54" s="16">
        <v>12322484.35</v>
      </c>
      <c r="G54" s="119">
        <f t="shared" si="1"/>
        <v>0.8809302720700116</v>
      </c>
      <c r="H54" s="18"/>
    </row>
    <row r="55" spans="1:8" ht="15.75">
      <c r="A55" s="126" t="s">
        <v>119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48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49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50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33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51</v>
      </c>
      <c r="B62" s="28"/>
      <c r="C62" s="29"/>
      <c r="D62" s="30">
        <f>SUM(D44:D58)</f>
        <v>1916</v>
      </c>
      <c r="E62" s="31">
        <f>SUM(E44:E61)</f>
        <v>182994085.67000002</v>
      </c>
      <c r="F62" s="31">
        <f>SUM(F44:F61)</f>
        <v>17108418.35</v>
      </c>
      <c r="G62" s="111">
        <f>1-(+F62/E62)</f>
        <v>0.9065083536041036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52</v>
      </c>
      <c r="B64" s="56"/>
      <c r="C64" s="56"/>
      <c r="D64" s="56"/>
      <c r="E64" s="56"/>
      <c r="F64" s="57">
        <f>F62+F39</f>
        <v>19260939.6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56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2018-02-08T20:47:42Z</dcterms:modified>
  <cp:category/>
  <cp:version/>
  <cp:contentType/>
  <cp:contentStatus/>
</cp:coreProperties>
</file>