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<sst xmlns="http://schemas.openxmlformats.org/spreadsheetml/2006/main" count="931" uniqueCount="151">
  <si>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</si>
  <si>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</si>
  <si>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</si>
  <si>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</si>
  <si>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</si>
  <si>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</si>
  <si>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</si>
  <si>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</si>
  <si>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</si>
  <si>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</si>
  <si>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</si>
  <si>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</si>
  <si>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</si>
  <si>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</si>
  <si>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</si>
  <si>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</si>
  <si>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</si>
  <si>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</si>
  <si>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</si>
  <si>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</si>
  <si>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</si>
  <si>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</si>
  <si>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</si>
  <si>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</si>
  <si>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</si>
  <si>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</si>
  <si>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</si>
  <si>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</si>
  <si>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</si>
  <si>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</si>
  <si>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</si>
  <si>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</si>
  <si>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</si>
  <si>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</si>
  <si>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</si>
  <si>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</si>
  <si>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</si>
  <si>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</si>
  <si>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</si>
  <si>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</si>
  <si>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</si>
  <si>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</si>
  <si>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</si>
  <si>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</si>
  <si>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</si>
  <si>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</si>
  <si>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</si>
  <si>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</si>
  <si>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</si>
  <si>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</si>
  <si>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</si>
  <si>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</si>
  <si>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</si>
  <si>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</si>
  <si>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</si>
  <si>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</si>
  <si>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</si>
  <si>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</si>
  <si>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</si>
  <si>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</si>
  <si>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</si>
  <si>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</si>
  <si>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</si>
  <si>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</si>
  <si>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</si>
  <si>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</si>
  <si>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</si>
  <si>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</si>
  <si>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</si>
  <si>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</si>
  <si>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</si>
  <si>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</si>
  <si>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</si>
  <si>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</si>
  <si>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</si>
  <si>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</si>
  <si>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</si>
  <si>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</si>
  <si>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</si>
  <si>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</si>
  <si>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</si>
  <si>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</si>
  <si>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</si>
  <si>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</si>
  <si>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</si>
  <si>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</si>
  <si>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</si>
  <si>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</si>
  <si>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</si>
  <si>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</si>
  <si>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</si>
  <si>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</si>
  <si>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</si>
  <si>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</si>
  <si>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</si>
  <si>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</si>
  <si>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</si>
  <si>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</si>
  <si>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</si>
  <si>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</si>
  <si>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</si>
  <si>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</si>
  <si>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</si>
  <si>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</si>
  <si>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</si>
  <si>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</si>
  <si>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</si>
  <si>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</si>
  <si>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</si>
  <si>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</si>
  <si>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</si>
  <si>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 xml:space="preserve">   Bix Six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</si>
  <si>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</si>
  <si>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</si>
  <si>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</si>
  <si>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</si>
  <si>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</si>
  <si>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</si>
  <si>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Double Draw Poker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</si>
  <si>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</si>
  <si>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</si>
  <si>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</si>
  <si>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</si>
  <si>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</si>
  <si>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</si>
  <si>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</si>
  <si>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</si>
  <si>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</si>
  <si>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</si>
  <si>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</si>
  <si>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</si>
  <si>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Lucky Ladies</t>
  </si>
  <si>
    <t xml:space="preserve">   Blackjack Top 3</t>
  </si>
  <si>
    <t xml:space="preserve">   Straight Up 21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</si>
  <si>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</si>
  <si>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</si>
  <si>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</si>
  <si>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</si>
  <si>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</si>
  <si>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</si>
  <si>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Four Card Prime PK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</si>
  <si>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</si>
  <si>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</si>
  <si>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</si>
  <si>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</si>
  <si>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</si>
  <si>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</si>
  <si>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</si>
  <si>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</si>
  <si>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>MONTH ENDED:    OCTOBER 2017</t>
  </si>
  <si>
    <t xml:space="preserve">   Cajun Poker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</si>
</sst>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129</v>
      </c>
      <c r="B11" s="13"/>
      <c r="C11" s="14"/>
      <c r="D11" s="15">
        <v>4</v>
      </c>
      <c r="E11" s="16">
        <v>1240850</v>
      </c>
      <c r="F11" s="16">
        <v>297276</v>
      </c>
      <c r="G11" s="17">
        <f>F11/E11</f>
        <v>0.23957448523189748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141</v>
      </c>
      <c r="B13" s="13"/>
      <c r="C13" s="14"/>
      <c r="D13" s="15">
        <v>1</v>
      </c>
      <c r="E13" s="16">
        <v>26847</v>
      </c>
      <c r="F13" s="16">
        <v>7616</v>
      </c>
      <c r="G13" s="17">
        <f>F13/E13</f>
        <v>0.2836816031586397</v>
      </c>
      <c r="H13" s="18"/>
    </row>
    <row r="14" spans="1:8" ht="15.75">
      <c r="A14" s="112" t="s">
        <v>61</v>
      </c>
      <c r="B14" s="13"/>
      <c r="C14" s="14"/>
      <c r="D14" s="15">
        <v>1</v>
      </c>
      <c r="E14" s="16">
        <v>56931</v>
      </c>
      <c r="F14" s="16">
        <v>17766</v>
      </c>
      <c r="G14" s="17">
        <f>F14/E14</f>
        <v>0.3120619697528587</v>
      </c>
      <c r="H14" s="18"/>
    </row>
    <row r="15" spans="1:8" ht="15.75">
      <c r="A15" s="112" t="s">
        <v>146</v>
      </c>
      <c r="B15" s="13"/>
      <c r="C15" s="14"/>
      <c r="D15" s="15">
        <v>1</v>
      </c>
      <c r="E15" s="16">
        <v>37272</v>
      </c>
      <c r="F15" s="16">
        <v>15072</v>
      </c>
      <c r="G15" s="17">
        <f>F15/E15</f>
        <v>0.4043786220218931</v>
      </c>
      <c r="H15" s="18"/>
    </row>
    <row r="16" spans="1:8" ht="15.75">
      <c r="A16" s="112" t="s">
        <v>66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16</v>
      </c>
      <c r="B18" s="13"/>
      <c r="C18" s="14"/>
      <c r="D18" s="15">
        <v>1</v>
      </c>
      <c r="E18" s="16">
        <v>737723</v>
      </c>
      <c r="F18" s="16">
        <v>74266</v>
      </c>
      <c r="G18" s="17">
        <f>F18/E18</f>
        <v>0.1006692213744183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18</v>
      </c>
      <c r="B20" s="13"/>
      <c r="C20" s="14"/>
      <c r="D20" s="15">
        <v>2</v>
      </c>
      <c r="E20" s="16">
        <v>537008</v>
      </c>
      <c r="F20" s="16">
        <v>186470.5</v>
      </c>
      <c r="G20" s="17">
        <f>F20/E20</f>
        <v>0.3472397059261687</v>
      </c>
      <c r="H20" s="18"/>
    </row>
    <row r="21" spans="1:8" ht="15.75">
      <c r="A21" s="112" t="s">
        <v>19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64</v>
      </c>
      <c r="B22" s="13"/>
      <c r="C22" s="14"/>
      <c r="D22" s="15">
        <v>1</v>
      </c>
      <c r="E22" s="16">
        <v>380331</v>
      </c>
      <c r="F22" s="16">
        <v>87930</v>
      </c>
      <c r="G22" s="17">
        <f>F22/E22</f>
        <v>0.2311933552616011</v>
      </c>
      <c r="H22" s="18"/>
    </row>
    <row r="23" spans="1:8" ht="15.75">
      <c r="A23" s="112" t="s">
        <v>21</v>
      </c>
      <c r="B23" s="13"/>
      <c r="C23" s="14"/>
      <c r="D23" s="15">
        <v>5</v>
      </c>
      <c r="E23" s="16">
        <v>2064069</v>
      </c>
      <c r="F23" s="16">
        <v>253248</v>
      </c>
      <c r="G23" s="17">
        <f>F23/E23</f>
        <v>0.12269357274393443</v>
      </c>
      <c r="H23" s="18"/>
    </row>
    <row r="24" spans="1:8" ht="15.75">
      <c r="A24" s="112" t="s">
        <v>22</v>
      </c>
      <c r="B24" s="13"/>
      <c r="C24" s="14"/>
      <c r="D24" s="15">
        <v>2</v>
      </c>
      <c r="E24" s="16">
        <v>170388</v>
      </c>
      <c r="F24" s="16">
        <v>54932.5</v>
      </c>
      <c r="G24" s="17">
        <f>F24/E24</f>
        <v>0.32239653027208487</v>
      </c>
      <c r="H24" s="18"/>
    </row>
    <row r="25" spans="1:8" ht="15.75">
      <c r="A25" s="113" t="s">
        <v>23</v>
      </c>
      <c r="B25" s="13"/>
      <c r="C25" s="14"/>
      <c r="D25" s="15">
        <v>3</v>
      </c>
      <c r="E25" s="16">
        <v>531666</v>
      </c>
      <c r="F25" s="16">
        <v>146540.5</v>
      </c>
      <c r="G25" s="17">
        <f>F25/E25</f>
        <v>0.27562511050170596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1</v>
      </c>
      <c r="E29" s="19">
        <v>61245</v>
      </c>
      <c r="F29" s="19">
        <v>26321</v>
      </c>
      <c r="G29" s="17">
        <f>F29/E29</f>
        <v>0.4297656951587885</v>
      </c>
      <c r="H29" s="18"/>
    </row>
    <row r="30" spans="1:8" ht="15.75">
      <c r="A30" s="114" t="s">
        <v>28</v>
      </c>
      <c r="B30" s="13"/>
      <c r="C30" s="14"/>
      <c r="D30" s="15">
        <v>1</v>
      </c>
      <c r="E30" s="19">
        <v>205395</v>
      </c>
      <c r="F30" s="16">
        <v>67730</v>
      </c>
      <c r="G30" s="17">
        <f>F30/E30</f>
        <v>0.3297548625818545</v>
      </c>
      <c r="H30" s="18"/>
    </row>
    <row r="31" spans="1:8" ht="15.75">
      <c r="A31" s="114" t="s">
        <v>29</v>
      </c>
      <c r="B31" s="13"/>
      <c r="C31" s="14"/>
      <c r="D31" s="15">
        <v>16</v>
      </c>
      <c r="E31" s="19">
        <v>2587545</v>
      </c>
      <c r="F31" s="19">
        <v>290149.5</v>
      </c>
      <c r="G31" s="17">
        <f>F31/E31</f>
        <v>0.11213312232251034</v>
      </c>
      <c r="H31" s="18"/>
    </row>
    <row r="32" spans="1:8" ht="15.75">
      <c r="A32" s="114" t="s">
        <v>30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120</v>
      </c>
      <c r="B33" s="13"/>
      <c r="C33" s="14"/>
      <c r="D33" s="15">
        <v>1</v>
      </c>
      <c r="E33" s="19">
        <v>152912</v>
      </c>
      <c r="F33" s="19">
        <v>64805.5</v>
      </c>
      <c r="G33" s="17">
        <f>F33/E33</f>
        <v>0.4238091189703882</v>
      </c>
      <c r="H33" s="18"/>
    </row>
    <row r="34" spans="1:8" ht="15.75">
      <c r="A34" s="114" t="s">
        <v>31</v>
      </c>
      <c r="B34" s="13"/>
      <c r="C34" s="14"/>
      <c r="D34" s="15">
        <v>1</v>
      </c>
      <c r="E34" s="19">
        <v>251302</v>
      </c>
      <c r="F34" s="19">
        <v>61835</v>
      </c>
      <c r="G34" s="17">
        <f>F34/E34</f>
        <v>0.24605852719039242</v>
      </c>
      <c r="H34" s="18"/>
    </row>
    <row r="35" spans="1:8" ht="15">
      <c r="A35" s="20" t="s">
        <v>32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33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41</v>
      </c>
      <c r="E39" s="31">
        <f>SUM(E9:E38)</f>
        <v>9041484</v>
      </c>
      <c r="F39" s="31">
        <f>SUM(F9:F38)</f>
        <v>1651958.5</v>
      </c>
      <c r="G39" s="32">
        <f>F39/E39</f>
        <v>0.1827087787801206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123</v>
      </c>
      <c r="E44" s="16">
        <v>11256514.7</v>
      </c>
      <c r="F44" s="16">
        <v>717217.6</v>
      </c>
      <c r="G44" s="17">
        <f aca="true" t="shared" si="0" ref="G44:G50">1-(+F44/E44)</f>
        <v>0.936284221260778</v>
      </c>
      <c r="H44" s="18"/>
    </row>
    <row r="45" spans="1:8" ht="15.75">
      <c r="A45" s="45" t="s">
        <v>41</v>
      </c>
      <c r="B45" s="46"/>
      <c r="C45" s="14"/>
      <c r="D45" s="15">
        <v>5</v>
      </c>
      <c r="E45" s="16">
        <v>2346101.26</v>
      </c>
      <c r="F45" s="16">
        <v>285689.71</v>
      </c>
      <c r="G45" s="17">
        <f t="shared" si="0"/>
        <v>0.8782278860376214</v>
      </c>
      <c r="H45" s="18"/>
    </row>
    <row r="46" spans="1:8" ht="15.75">
      <c r="A46" s="45" t="s">
        <v>42</v>
      </c>
      <c r="B46" s="46"/>
      <c r="C46" s="14"/>
      <c r="D46" s="15">
        <v>172</v>
      </c>
      <c r="E46" s="16">
        <v>10508440</v>
      </c>
      <c r="F46" s="16">
        <v>731851</v>
      </c>
      <c r="G46" s="17">
        <f t="shared" si="0"/>
        <v>0.9303558853645261</v>
      </c>
      <c r="H46" s="18"/>
    </row>
    <row r="47" spans="1:8" ht="15.75">
      <c r="A47" s="45" t="s">
        <v>43</v>
      </c>
      <c r="B47" s="46"/>
      <c r="C47" s="14"/>
      <c r="D47" s="15">
        <v>9</v>
      </c>
      <c r="E47" s="16">
        <v>1698103</v>
      </c>
      <c r="F47" s="16">
        <v>92953.5</v>
      </c>
      <c r="G47" s="17">
        <f t="shared" si="0"/>
        <v>0.9452603876207745</v>
      </c>
      <c r="H47" s="18"/>
    </row>
    <row r="48" spans="1:8" ht="15.75">
      <c r="A48" s="45" t="s">
        <v>44</v>
      </c>
      <c r="B48" s="46"/>
      <c r="C48" s="14"/>
      <c r="D48" s="15">
        <v>155</v>
      </c>
      <c r="E48" s="16">
        <v>12478254.7</v>
      </c>
      <c r="F48" s="16">
        <v>1010609.78</v>
      </c>
      <c r="G48" s="17">
        <f t="shared" si="0"/>
        <v>0.9190103260193911</v>
      </c>
      <c r="H48" s="18"/>
    </row>
    <row r="49" spans="1:8" ht="15.75">
      <c r="A49" s="45" t="s">
        <v>45</v>
      </c>
      <c r="B49" s="46"/>
      <c r="C49" s="14"/>
      <c r="D49" s="15">
        <v>18</v>
      </c>
      <c r="E49" s="16">
        <v>2206764</v>
      </c>
      <c r="F49" s="16">
        <v>236407</v>
      </c>
      <c r="G49" s="17">
        <f t="shared" si="0"/>
        <v>0.8928716437281015</v>
      </c>
      <c r="H49" s="18"/>
    </row>
    <row r="50" spans="1:8" ht="15.75">
      <c r="A50" s="45" t="s">
        <v>46</v>
      </c>
      <c r="B50" s="46"/>
      <c r="C50" s="14"/>
      <c r="D50" s="15">
        <v>17</v>
      </c>
      <c r="E50" s="16">
        <v>1268263.14</v>
      </c>
      <c r="F50" s="16">
        <v>18430.14</v>
      </c>
      <c r="G50" s="17">
        <f t="shared" si="0"/>
        <v>0.9854682049657297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>
        <v>1</v>
      </c>
      <c r="E52" s="16">
        <v>127950</v>
      </c>
      <c r="F52" s="16">
        <v>-12046.56</v>
      </c>
      <c r="G52" s="17">
        <f>1-(+F52/E52)</f>
        <v>1.0941505275498242</v>
      </c>
      <c r="H52" s="18"/>
    </row>
    <row r="53" spans="1:8" ht="15.75">
      <c r="A53" s="47" t="s">
        <v>70</v>
      </c>
      <c r="B53" s="48"/>
      <c r="C53" s="14"/>
      <c r="D53" s="15">
        <v>1020</v>
      </c>
      <c r="E53" s="16">
        <v>73646906.72</v>
      </c>
      <c r="F53" s="16">
        <v>8477027.52</v>
      </c>
      <c r="G53" s="17">
        <f>1-(+F53/E53)</f>
        <v>0.8848963534581429</v>
      </c>
      <c r="H53" s="18"/>
    </row>
    <row r="54" spans="1:8" ht="15.75">
      <c r="A54" s="47" t="s">
        <v>71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49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50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51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34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52</v>
      </c>
      <c r="B60" s="28"/>
      <c r="C60" s="29"/>
      <c r="D60" s="30">
        <f>SUM(D44:D56)</f>
        <v>1520</v>
      </c>
      <c r="E60" s="31">
        <f>SUM(E44:E59)</f>
        <v>115537297.52</v>
      </c>
      <c r="F60" s="31">
        <f>SUM(F44:F59)</f>
        <v>11558139.69</v>
      </c>
      <c r="G60" s="32">
        <f>1-(+F60/E60)</f>
        <v>0.8999618310442199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53</v>
      </c>
      <c r="B62" s="56"/>
      <c r="C62" s="56"/>
      <c r="D62" s="56"/>
      <c r="E62" s="56"/>
      <c r="F62" s="57">
        <f>F60+F39</f>
        <v>13210098.19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OCTOBER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1279034</v>
      </c>
      <c r="F10" s="16">
        <v>112294</v>
      </c>
      <c r="G10" s="119">
        <f>F10/E10</f>
        <v>0.08779594600299914</v>
      </c>
      <c r="H10" s="18"/>
    </row>
    <row r="11" spans="1:8" ht="15.75">
      <c r="A11" s="112" t="s">
        <v>111</v>
      </c>
      <c r="B11" s="13"/>
      <c r="C11" s="14"/>
      <c r="D11" s="15"/>
      <c r="E11" s="16"/>
      <c r="F11" s="16"/>
      <c r="G11" s="119"/>
      <c r="H11" s="18"/>
    </row>
    <row r="12" spans="1:8" ht="15.75">
      <c r="A12" s="112" t="s">
        <v>28</v>
      </c>
      <c r="B12" s="13"/>
      <c r="C12" s="14"/>
      <c r="D12" s="15">
        <v>1</v>
      </c>
      <c r="E12" s="16">
        <v>158231</v>
      </c>
      <c r="F12" s="16">
        <v>23033.93</v>
      </c>
      <c r="G12" s="119">
        <f>F12/E12</f>
        <v>0.14557153781496673</v>
      </c>
      <c r="H12" s="18"/>
    </row>
    <row r="13" spans="1:8" ht="15.75">
      <c r="A13" s="112" t="s">
        <v>87</v>
      </c>
      <c r="B13" s="13"/>
      <c r="C13" s="14"/>
      <c r="D13" s="15"/>
      <c r="E13" s="16"/>
      <c r="F13" s="16"/>
      <c r="G13" s="119"/>
      <c r="H13" s="18"/>
    </row>
    <row r="14" spans="1:8" ht="15.75">
      <c r="A14" s="112" t="s">
        <v>129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132</v>
      </c>
      <c r="B15" s="13"/>
      <c r="C15" s="14"/>
      <c r="D15" s="15">
        <v>25</v>
      </c>
      <c r="E15" s="16">
        <v>3184307</v>
      </c>
      <c r="F15" s="16">
        <v>412459.5</v>
      </c>
      <c r="G15" s="119">
        <f>F15/E15</f>
        <v>0.1295288111353585</v>
      </c>
      <c r="H15" s="18"/>
    </row>
    <row r="16" spans="1:8" ht="15.75">
      <c r="A16" s="112" t="s">
        <v>137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93</v>
      </c>
      <c r="B17" s="13"/>
      <c r="C17" s="14"/>
      <c r="D17" s="15">
        <v>1</v>
      </c>
      <c r="E17" s="16">
        <v>624309</v>
      </c>
      <c r="F17" s="16">
        <v>110874</v>
      </c>
      <c r="G17" s="119">
        <f aca="true" t="shared" si="0" ref="G17:G22">F17/E17</f>
        <v>0.17759474875422268</v>
      </c>
      <c r="H17" s="18"/>
    </row>
    <row r="18" spans="1:8" ht="15.75">
      <c r="A18" s="114" t="s">
        <v>141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17</v>
      </c>
      <c r="B19" s="13"/>
      <c r="C19" s="14"/>
      <c r="D19" s="15">
        <v>3</v>
      </c>
      <c r="E19" s="16">
        <v>1342824</v>
      </c>
      <c r="F19" s="16">
        <v>239841</v>
      </c>
      <c r="G19" s="119">
        <f t="shared" si="0"/>
        <v>0.17860940823220317</v>
      </c>
      <c r="H19" s="18"/>
    </row>
    <row r="20" spans="1:8" ht="15.75">
      <c r="A20" s="112" t="s">
        <v>68</v>
      </c>
      <c r="B20" s="13"/>
      <c r="C20" s="14"/>
      <c r="D20" s="15">
        <v>1</v>
      </c>
      <c r="E20" s="16">
        <v>38501</v>
      </c>
      <c r="F20" s="16">
        <v>8712.5</v>
      </c>
      <c r="G20" s="119">
        <f t="shared" si="0"/>
        <v>0.22629282356302433</v>
      </c>
      <c r="H20" s="18"/>
    </row>
    <row r="21" spans="1:8" ht="15.75">
      <c r="A21" s="112" t="s">
        <v>120</v>
      </c>
      <c r="B21" s="13"/>
      <c r="C21" s="14"/>
      <c r="D21" s="15"/>
      <c r="E21" s="16"/>
      <c r="F21" s="16"/>
      <c r="G21" s="119"/>
      <c r="H21" s="18"/>
    </row>
    <row r="22" spans="1:8" ht="15.75">
      <c r="A22" s="112" t="s">
        <v>20</v>
      </c>
      <c r="B22" s="13"/>
      <c r="C22" s="14"/>
      <c r="D22" s="15">
        <v>1</v>
      </c>
      <c r="E22" s="16">
        <v>34020</v>
      </c>
      <c r="F22" s="16">
        <v>13175</v>
      </c>
      <c r="G22" s="119">
        <f t="shared" si="0"/>
        <v>0.3872721928277484</v>
      </c>
      <c r="H22" s="18"/>
    </row>
    <row r="23" spans="1:8" ht="15.75">
      <c r="A23" s="112" t="s">
        <v>143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21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23</v>
      </c>
      <c r="B25" s="13"/>
      <c r="C25" s="14"/>
      <c r="D25" s="15">
        <v>4</v>
      </c>
      <c r="E25" s="16">
        <v>840236</v>
      </c>
      <c r="F25" s="16">
        <v>267204</v>
      </c>
      <c r="G25" s="119">
        <f>F25/E25</f>
        <v>0.31801065414954843</v>
      </c>
      <c r="H25" s="18"/>
    </row>
    <row r="26" spans="1:8" ht="15.75">
      <c r="A26" s="113" t="s">
        <v>24</v>
      </c>
      <c r="B26" s="13"/>
      <c r="C26" s="14"/>
      <c r="D26" s="15">
        <v>12</v>
      </c>
      <c r="E26" s="16">
        <v>150755</v>
      </c>
      <c r="F26" s="16">
        <v>150755</v>
      </c>
      <c r="G26" s="119">
        <f>F26/E26</f>
        <v>1</v>
      </c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26</v>
      </c>
      <c r="B28" s="13"/>
      <c r="C28" s="14"/>
      <c r="D28" s="15"/>
      <c r="E28" s="16">
        <v>33406</v>
      </c>
      <c r="F28" s="16">
        <v>4006</v>
      </c>
      <c r="G28" s="119">
        <f aca="true" t="shared" si="1" ref="G28:G34">F28/E28</f>
        <v>0.11991857750104772</v>
      </c>
      <c r="H28" s="18"/>
    </row>
    <row r="29" spans="1:8" ht="15.75">
      <c r="A29" s="114" t="s">
        <v>27</v>
      </c>
      <c r="B29" s="13"/>
      <c r="C29" s="14"/>
      <c r="D29" s="15">
        <v>1</v>
      </c>
      <c r="E29" s="16">
        <v>179307</v>
      </c>
      <c r="F29" s="16">
        <v>52272</v>
      </c>
      <c r="G29" s="119">
        <f t="shared" si="1"/>
        <v>0.29152236109019725</v>
      </c>
      <c r="H29" s="18"/>
    </row>
    <row r="30" spans="1:8" ht="15.75">
      <c r="A30" s="114" t="s">
        <v>78</v>
      </c>
      <c r="B30" s="13"/>
      <c r="C30" s="14"/>
      <c r="D30" s="15">
        <v>1</v>
      </c>
      <c r="E30" s="16">
        <v>87573</v>
      </c>
      <c r="F30" s="16">
        <v>31853</v>
      </c>
      <c r="G30" s="119">
        <f t="shared" si="1"/>
        <v>0.36373083027873887</v>
      </c>
      <c r="H30" s="18"/>
    </row>
    <row r="31" spans="1:8" ht="15.75">
      <c r="A31" s="114" t="s">
        <v>95</v>
      </c>
      <c r="B31" s="13"/>
      <c r="C31" s="14"/>
      <c r="D31" s="15">
        <v>1</v>
      </c>
      <c r="E31" s="16">
        <v>210121</v>
      </c>
      <c r="F31" s="16">
        <v>37034.5</v>
      </c>
      <c r="G31" s="119">
        <f t="shared" si="1"/>
        <v>0.17625320648578677</v>
      </c>
      <c r="H31" s="18"/>
    </row>
    <row r="32" spans="1:8" ht="15.75">
      <c r="A32" s="114" t="s">
        <v>135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31</v>
      </c>
      <c r="B33" s="13"/>
      <c r="C33" s="14"/>
      <c r="D33" s="15">
        <v>2</v>
      </c>
      <c r="E33" s="16">
        <v>293189</v>
      </c>
      <c r="F33" s="16">
        <v>93176.98</v>
      </c>
      <c r="G33" s="119">
        <f t="shared" si="1"/>
        <v>0.3178051700438966</v>
      </c>
      <c r="H33" s="18"/>
    </row>
    <row r="34" spans="1:8" ht="15.75">
      <c r="A34" s="114" t="s">
        <v>91</v>
      </c>
      <c r="B34" s="13"/>
      <c r="C34" s="14"/>
      <c r="D34" s="15">
        <v>5</v>
      </c>
      <c r="E34" s="16">
        <v>1695128</v>
      </c>
      <c r="F34" s="16">
        <v>195180</v>
      </c>
      <c r="G34" s="119">
        <f t="shared" si="1"/>
        <v>0.11514174740786537</v>
      </c>
      <c r="H34" s="18"/>
    </row>
    <row r="35" spans="1:8" ht="15">
      <c r="A35" s="20" t="s">
        <v>32</v>
      </c>
      <c r="B35" s="13"/>
      <c r="C35" s="14"/>
      <c r="D35" s="21"/>
      <c r="E35" s="70">
        <v>16900</v>
      </c>
      <c r="F35" s="16">
        <v>3380</v>
      </c>
      <c r="G35" s="120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61</v>
      </c>
      <c r="E39" s="31">
        <f>SUM(E9:E38)</f>
        <v>10167841</v>
      </c>
      <c r="F39" s="31">
        <f>SUM(F9:F38)</f>
        <v>1755251.41</v>
      </c>
      <c r="G39" s="107">
        <f>F39/E39</f>
        <v>0.17262773975320816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89</v>
      </c>
      <c r="E44" s="122">
        <v>7861532.8</v>
      </c>
      <c r="F44" s="16">
        <v>367323.53</v>
      </c>
      <c r="G44" s="119">
        <f>1-(+F44/E44)</f>
        <v>0.9532758382690968</v>
      </c>
      <c r="H44" s="18"/>
    </row>
    <row r="45" spans="1:8" ht="15.75">
      <c r="A45" s="45" t="s">
        <v>41</v>
      </c>
      <c r="B45" s="46"/>
      <c r="C45" s="14"/>
      <c r="D45" s="15">
        <v>3</v>
      </c>
      <c r="E45" s="122">
        <v>177554.5</v>
      </c>
      <c r="F45" s="16">
        <v>24234.4</v>
      </c>
      <c r="G45" s="119">
        <f>1-(+F45/E45)</f>
        <v>0.8635100771875678</v>
      </c>
      <c r="H45" s="18"/>
    </row>
    <row r="46" spans="1:8" ht="15.75">
      <c r="A46" s="45" t="s">
        <v>42</v>
      </c>
      <c r="B46" s="46"/>
      <c r="C46" s="14"/>
      <c r="D46" s="15">
        <v>182</v>
      </c>
      <c r="E46" s="122">
        <v>8946602.7</v>
      </c>
      <c r="F46" s="16">
        <v>570109.1</v>
      </c>
      <c r="G46" s="119">
        <f>1-(+F46/E46)</f>
        <v>0.9362764706205183</v>
      </c>
      <c r="H46" s="18"/>
    </row>
    <row r="47" spans="1:8" ht="15.75">
      <c r="A47" s="45" t="s">
        <v>43</v>
      </c>
      <c r="B47" s="46"/>
      <c r="C47" s="14"/>
      <c r="D47" s="15">
        <v>6</v>
      </c>
      <c r="E47" s="122">
        <v>3207215.75</v>
      </c>
      <c r="F47" s="16">
        <v>44037</v>
      </c>
      <c r="G47" s="119">
        <f>1-(+F47/E47)</f>
        <v>0.9862693989327036</v>
      </c>
      <c r="H47" s="18"/>
    </row>
    <row r="48" spans="1:8" ht="15.75">
      <c r="A48" s="45" t="s">
        <v>44</v>
      </c>
      <c r="B48" s="46"/>
      <c r="C48" s="14"/>
      <c r="D48" s="15">
        <v>105</v>
      </c>
      <c r="E48" s="122">
        <v>10141133.97</v>
      </c>
      <c r="F48" s="16">
        <v>703142.41</v>
      </c>
      <c r="G48" s="119">
        <f aca="true" t="shared" si="2" ref="G48:G54">1-(+F48/E48)</f>
        <v>0.9306643209644927</v>
      </c>
      <c r="H48" s="18"/>
    </row>
    <row r="49" spans="1:8" ht="15.75">
      <c r="A49" s="45" t="s">
        <v>45</v>
      </c>
      <c r="B49" s="46"/>
      <c r="C49" s="14"/>
      <c r="D49" s="15">
        <v>2</v>
      </c>
      <c r="E49" s="122">
        <v>812827</v>
      </c>
      <c r="F49" s="16">
        <v>13932</v>
      </c>
      <c r="G49" s="119">
        <f t="shared" si="2"/>
        <v>0.9828598213395963</v>
      </c>
      <c r="H49" s="18"/>
    </row>
    <row r="50" spans="1:8" ht="15.75">
      <c r="A50" s="45" t="s">
        <v>46</v>
      </c>
      <c r="B50" s="46"/>
      <c r="C50" s="14"/>
      <c r="D50" s="15">
        <v>28</v>
      </c>
      <c r="E50" s="122">
        <v>2777191</v>
      </c>
      <c r="F50" s="16">
        <v>143516.69</v>
      </c>
      <c r="G50" s="119">
        <f t="shared" si="2"/>
        <v>0.9483230753664404</v>
      </c>
      <c r="H50" s="18"/>
    </row>
    <row r="51" spans="1:8" ht="15.75">
      <c r="A51" s="45" t="s">
        <v>47</v>
      </c>
      <c r="B51" s="46"/>
      <c r="C51" s="14"/>
      <c r="D51" s="15">
        <v>4</v>
      </c>
      <c r="E51" s="122">
        <v>255710</v>
      </c>
      <c r="F51" s="16">
        <v>21040</v>
      </c>
      <c r="G51" s="119">
        <f t="shared" si="2"/>
        <v>0.9177192913847718</v>
      </c>
      <c r="H51" s="18"/>
    </row>
    <row r="52" spans="1:8" ht="15.75">
      <c r="A52" s="78" t="s">
        <v>48</v>
      </c>
      <c r="B52" s="46"/>
      <c r="C52" s="14"/>
      <c r="D52" s="15">
        <v>11</v>
      </c>
      <c r="E52" s="122">
        <v>627200</v>
      </c>
      <c r="F52" s="16">
        <v>46700</v>
      </c>
      <c r="G52" s="119">
        <f t="shared" si="2"/>
        <v>0.9255420918367347</v>
      </c>
      <c r="H52" s="18"/>
    </row>
    <row r="53" spans="1:8" ht="15.75">
      <c r="A53" s="79" t="s">
        <v>69</v>
      </c>
      <c r="B53" s="46"/>
      <c r="C53" s="14"/>
      <c r="D53" s="15"/>
      <c r="E53" s="122"/>
      <c r="F53" s="16"/>
      <c r="G53" s="119"/>
      <c r="H53" s="18"/>
    </row>
    <row r="54" spans="1:8" ht="15.75">
      <c r="A54" s="45" t="s">
        <v>121</v>
      </c>
      <c r="B54" s="46"/>
      <c r="C54" s="14"/>
      <c r="D54" s="15">
        <v>1112</v>
      </c>
      <c r="E54" s="122">
        <v>63744690.8</v>
      </c>
      <c r="F54" s="16">
        <v>7506801.41</v>
      </c>
      <c r="G54" s="119">
        <f t="shared" si="2"/>
        <v>0.8822364448585576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49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51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34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52</v>
      </c>
      <c r="B62" s="28"/>
      <c r="C62" s="29"/>
      <c r="D62" s="30">
        <f>SUM(D44:D58)</f>
        <v>1542</v>
      </c>
      <c r="E62" s="31">
        <f>SUM(E44:E61)</f>
        <v>98551658.52</v>
      </c>
      <c r="F62" s="31">
        <f>SUM(F44:F61)</f>
        <v>9440836.54</v>
      </c>
      <c r="G62" s="111">
        <f>1-(+F62/E62)</f>
        <v>0.9042041840616606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53</v>
      </c>
      <c r="B64" s="56"/>
      <c r="C64" s="56"/>
      <c r="D64" s="56"/>
      <c r="E64" s="56"/>
      <c r="F64" s="57">
        <f>F62+F39</f>
        <v>11196087.95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OCTOBER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419550</v>
      </c>
      <c r="F10" s="16">
        <v>70035</v>
      </c>
      <c r="G10" s="119">
        <f>F10/E10</f>
        <v>0.16692885234179478</v>
      </c>
      <c r="H10" s="18"/>
    </row>
    <row r="11" spans="1:8" ht="15.75">
      <c r="A11" s="112" t="s">
        <v>86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28</v>
      </c>
      <c r="B12" s="13"/>
      <c r="C12" s="14"/>
      <c r="D12" s="15"/>
      <c r="E12" s="121"/>
      <c r="F12" s="16"/>
      <c r="G12" s="119"/>
      <c r="H12" s="18"/>
    </row>
    <row r="13" spans="1:8" ht="15.75">
      <c r="A13" s="112" t="s">
        <v>87</v>
      </c>
      <c r="B13" s="13"/>
      <c r="C13" s="14"/>
      <c r="D13" s="15">
        <v>9</v>
      </c>
      <c r="E13" s="121">
        <v>837077</v>
      </c>
      <c r="F13" s="16">
        <v>165979</v>
      </c>
      <c r="G13" s="119">
        <f aca="true" t="shared" si="0" ref="G13:G18">F13/E13</f>
        <v>0.1982840288288891</v>
      </c>
      <c r="H13" s="18"/>
    </row>
    <row r="14" spans="1:8" ht="15.75">
      <c r="A14" s="112" t="s">
        <v>118</v>
      </c>
      <c r="B14" s="13"/>
      <c r="C14" s="14"/>
      <c r="D14" s="15"/>
      <c r="E14" s="121"/>
      <c r="F14" s="16"/>
      <c r="G14" s="119"/>
      <c r="H14" s="18"/>
    </row>
    <row r="15" spans="1:8" ht="15.75">
      <c r="A15" s="112" t="s">
        <v>139</v>
      </c>
      <c r="B15" s="13"/>
      <c r="C15" s="14"/>
      <c r="D15" s="15">
        <v>1</v>
      </c>
      <c r="E15" s="121">
        <v>140850</v>
      </c>
      <c r="F15" s="16">
        <v>42099.5</v>
      </c>
      <c r="G15" s="119">
        <f t="shared" si="0"/>
        <v>0.29889598864039757</v>
      </c>
      <c r="H15" s="18"/>
    </row>
    <row r="16" spans="1:8" ht="15.75">
      <c r="A16" s="112" t="s">
        <v>14</v>
      </c>
      <c r="B16" s="13"/>
      <c r="C16" s="14"/>
      <c r="D16" s="15"/>
      <c r="E16" s="121"/>
      <c r="F16" s="16"/>
      <c r="G16" s="119"/>
      <c r="H16" s="18"/>
    </row>
    <row r="17" spans="1:8" ht="15.75">
      <c r="A17" s="112" t="s">
        <v>63</v>
      </c>
      <c r="B17" s="13"/>
      <c r="C17" s="14"/>
      <c r="D17" s="15">
        <v>1</v>
      </c>
      <c r="E17" s="121">
        <v>213237</v>
      </c>
      <c r="F17" s="16">
        <v>71047</v>
      </c>
      <c r="G17" s="119">
        <f t="shared" si="0"/>
        <v>0.3331832655683582</v>
      </c>
      <c r="H17" s="18"/>
    </row>
    <row r="18" spans="1:8" ht="15.75">
      <c r="A18" s="112" t="s">
        <v>16</v>
      </c>
      <c r="B18" s="13"/>
      <c r="C18" s="14"/>
      <c r="D18" s="15">
        <v>1</v>
      </c>
      <c r="E18" s="121">
        <v>564637</v>
      </c>
      <c r="F18" s="16">
        <v>65029.5</v>
      </c>
      <c r="G18" s="119">
        <f t="shared" si="0"/>
        <v>0.11517045464608235</v>
      </c>
      <c r="H18" s="18"/>
    </row>
    <row r="19" spans="1:8" ht="15.75">
      <c r="A19" s="112" t="s">
        <v>17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140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88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120</v>
      </c>
      <c r="B22" s="13"/>
      <c r="C22" s="14"/>
      <c r="D22" s="15">
        <v>1</v>
      </c>
      <c r="E22" s="121">
        <v>130351</v>
      </c>
      <c r="F22" s="16">
        <v>43025.5</v>
      </c>
      <c r="G22" s="119">
        <f>F22/E22</f>
        <v>0.3300741843177267</v>
      </c>
      <c r="H22" s="18"/>
    </row>
    <row r="23" spans="1:8" ht="15.75">
      <c r="A23" s="112" t="s">
        <v>84</v>
      </c>
      <c r="B23" s="13"/>
      <c r="C23" s="14"/>
      <c r="D23" s="15">
        <v>1</v>
      </c>
      <c r="E23" s="121">
        <v>36676</v>
      </c>
      <c r="F23" s="16">
        <v>11610</v>
      </c>
      <c r="G23" s="119">
        <f>F23/E23</f>
        <v>0.3165557857999782</v>
      </c>
      <c r="H23" s="18"/>
    </row>
    <row r="24" spans="1:8" ht="15.75">
      <c r="A24" s="112" t="s">
        <v>89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23</v>
      </c>
      <c r="B25" s="13"/>
      <c r="C25" s="14"/>
      <c r="D25" s="15">
        <v>1</v>
      </c>
      <c r="E25" s="121">
        <v>29889</v>
      </c>
      <c r="F25" s="16">
        <v>7739</v>
      </c>
      <c r="G25" s="119">
        <f>F25/E25</f>
        <v>0.2589246880123122</v>
      </c>
      <c r="H25" s="18"/>
    </row>
    <row r="26" spans="1:8" ht="15.75">
      <c r="A26" s="113" t="s">
        <v>24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27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128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90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146</v>
      </c>
      <c r="B32" s="13"/>
      <c r="C32" s="14"/>
      <c r="D32" s="15">
        <v>1</v>
      </c>
      <c r="E32" s="16">
        <v>80650</v>
      </c>
      <c r="F32" s="16">
        <v>38897</v>
      </c>
      <c r="G32" s="119">
        <f>F32/E32</f>
        <v>0.4822938623682579</v>
      </c>
      <c r="H32" s="18"/>
    </row>
    <row r="33" spans="1:8" ht="15.75">
      <c r="A33" s="114" t="s">
        <v>31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91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32</v>
      </c>
      <c r="B35" s="13"/>
      <c r="C35" s="14"/>
      <c r="D35" s="21"/>
      <c r="E35" s="70">
        <v>3040</v>
      </c>
      <c r="F35" s="16">
        <v>0</v>
      </c>
      <c r="G35" s="120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19</v>
      </c>
      <c r="E39" s="31">
        <f>SUM(E9:E38)</f>
        <v>2455957</v>
      </c>
      <c r="F39" s="31">
        <f>SUM(F9:F38)</f>
        <v>515461.5</v>
      </c>
      <c r="G39" s="107">
        <f>F39/E39</f>
        <v>0.2098821355585623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26</v>
      </c>
      <c r="E44" s="16">
        <v>2978668.6</v>
      </c>
      <c r="F44" s="16">
        <v>169852.6</v>
      </c>
      <c r="G44" s="119">
        <f>1-(+F44/E44)</f>
        <v>0.942977006572668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42</v>
      </c>
      <c r="B46" s="46"/>
      <c r="C46" s="14"/>
      <c r="D46" s="15">
        <v>156</v>
      </c>
      <c r="E46" s="16">
        <v>10395726.75</v>
      </c>
      <c r="F46" s="16">
        <v>745378.86</v>
      </c>
      <c r="G46" s="119">
        <f aca="true" t="shared" si="1" ref="G46:G52">1-(+F46/E46)</f>
        <v>0.9282994947900107</v>
      </c>
      <c r="H46" s="18"/>
    </row>
    <row r="47" spans="1:8" ht="15.75">
      <c r="A47" s="45" t="s">
        <v>43</v>
      </c>
      <c r="B47" s="46"/>
      <c r="C47" s="14"/>
      <c r="D47" s="15">
        <v>31</v>
      </c>
      <c r="E47" s="16">
        <v>1971826.5</v>
      </c>
      <c r="F47" s="16">
        <v>159514.66</v>
      </c>
      <c r="G47" s="119">
        <f t="shared" si="1"/>
        <v>0.9191030955309709</v>
      </c>
      <c r="H47" s="18"/>
    </row>
    <row r="48" spans="1:8" ht="15.75">
      <c r="A48" s="45" t="s">
        <v>44</v>
      </c>
      <c r="B48" s="46"/>
      <c r="C48" s="14"/>
      <c r="D48" s="15">
        <v>132</v>
      </c>
      <c r="E48" s="16">
        <v>9633025</v>
      </c>
      <c r="F48" s="16">
        <v>770271.87</v>
      </c>
      <c r="G48" s="119">
        <f t="shared" si="1"/>
        <v>0.9200384230291108</v>
      </c>
      <c r="H48" s="18"/>
    </row>
    <row r="49" spans="1:8" ht="15.75">
      <c r="A49" s="45" t="s">
        <v>45</v>
      </c>
      <c r="B49" s="46"/>
      <c r="C49" s="14"/>
      <c r="D49" s="15">
        <v>6</v>
      </c>
      <c r="E49" s="16">
        <v>993903</v>
      </c>
      <c r="F49" s="16">
        <v>62425</v>
      </c>
      <c r="G49" s="119">
        <f t="shared" si="1"/>
        <v>0.9371920599897575</v>
      </c>
      <c r="H49" s="18"/>
    </row>
    <row r="50" spans="1:8" ht="15.75">
      <c r="A50" s="45" t="s">
        <v>46</v>
      </c>
      <c r="B50" s="46"/>
      <c r="C50" s="14"/>
      <c r="D50" s="15">
        <v>6</v>
      </c>
      <c r="E50" s="16">
        <v>1477050</v>
      </c>
      <c r="F50" s="16">
        <v>-4354.25</v>
      </c>
      <c r="G50" s="119">
        <f t="shared" si="1"/>
        <v>1.002947936765851</v>
      </c>
      <c r="H50" s="18"/>
    </row>
    <row r="51" spans="1:8" ht="15.75">
      <c r="A51" s="45" t="s">
        <v>47</v>
      </c>
      <c r="B51" s="46"/>
      <c r="C51" s="14"/>
      <c r="D51" s="15">
        <v>1</v>
      </c>
      <c r="E51" s="16">
        <v>354870</v>
      </c>
      <c r="F51" s="16">
        <v>7500</v>
      </c>
      <c r="G51" s="119">
        <f t="shared" si="1"/>
        <v>0.978865500042269</v>
      </c>
      <c r="H51" s="18"/>
    </row>
    <row r="52" spans="1:8" ht="15.75">
      <c r="A52" s="78" t="s">
        <v>48</v>
      </c>
      <c r="B52" s="46"/>
      <c r="C52" s="14"/>
      <c r="D52" s="15">
        <v>1</v>
      </c>
      <c r="E52" s="16">
        <v>993325</v>
      </c>
      <c r="F52" s="16">
        <v>29625</v>
      </c>
      <c r="G52" s="119">
        <f t="shared" si="1"/>
        <v>0.9701759242946669</v>
      </c>
      <c r="H52" s="18"/>
    </row>
    <row r="53" spans="1:8" ht="15.75">
      <c r="A53" s="79" t="s">
        <v>69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121</v>
      </c>
      <c r="B54" s="46"/>
      <c r="C54" s="14"/>
      <c r="D54" s="15">
        <v>535</v>
      </c>
      <c r="E54" s="16">
        <v>32479248.07</v>
      </c>
      <c r="F54" s="16">
        <v>3794312.62</v>
      </c>
      <c r="G54" s="119">
        <f>1-(+F54/E54)</f>
        <v>0.8831773256627613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49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51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34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52</v>
      </c>
      <c r="B61" s="28"/>
      <c r="C61" s="56"/>
      <c r="D61" s="30">
        <f>SUM(D44:D57)</f>
        <v>894</v>
      </c>
      <c r="E61" s="31">
        <f>SUM(E44:E60)</f>
        <v>61277642.92</v>
      </c>
      <c r="F61" s="31">
        <f>SUM(F44:F60)</f>
        <v>5734526.359999999</v>
      </c>
      <c r="G61" s="111">
        <f>1-(+F61/E61)</f>
        <v>0.9064173149171777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53</v>
      </c>
      <c r="B63" s="60"/>
      <c r="C63" s="60"/>
      <c r="D63" s="56"/>
      <c r="E63" s="56"/>
      <c r="F63" s="57">
        <f>F61+F39</f>
        <v>6249987.859999999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57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OCTOBER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82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119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83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28</v>
      </c>
      <c r="B17" s="13"/>
      <c r="C17" s="14"/>
      <c r="D17" s="15">
        <v>1</v>
      </c>
      <c r="E17" s="16">
        <v>78407</v>
      </c>
      <c r="F17" s="16">
        <v>46390</v>
      </c>
      <c r="G17" s="17">
        <f>F17/E17</f>
        <v>0.5916563572130039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167946</v>
      </c>
      <c r="F18" s="16">
        <v>47438.5</v>
      </c>
      <c r="G18" s="17">
        <f>F18/E18</f>
        <v>0.2824628154287688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18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84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20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21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22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23</v>
      </c>
      <c r="B25" s="13"/>
      <c r="C25" s="14"/>
      <c r="D25" s="15">
        <v>1</v>
      </c>
      <c r="E25" s="16">
        <v>24066</v>
      </c>
      <c r="F25" s="16">
        <v>8716</v>
      </c>
      <c r="G25" s="17">
        <f>F25/E25</f>
        <v>0.3621706972492313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1</v>
      </c>
      <c r="E29" s="16">
        <v>14130</v>
      </c>
      <c r="F29" s="16">
        <v>5312</v>
      </c>
      <c r="G29" s="17">
        <f>F29/E29</f>
        <v>0.3759377211606511</v>
      </c>
      <c r="H29" s="18"/>
    </row>
    <row r="30" spans="1:8" ht="15.75">
      <c r="A30" s="114" t="s">
        <v>138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31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61</v>
      </c>
      <c r="B32" s="13"/>
      <c r="C32" s="14"/>
      <c r="D32" s="15">
        <v>1</v>
      </c>
      <c r="E32" s="16">
        <v>97635</v>
      </c>
      <c r="F32" s="16">
        <v>21513</v>
      </c>
      <c r="G32" s="17">
        <f>F32/E32</f>
        <v>0.2203410662160086</v>
      </c>
      <c r="H32" s="18"/>
    </row>
    <row r="33" spans="1:8" ht="15.75">
      <c r="A33" s="114" t="s">
        <v>76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145</v>
      </c>
      <c r="B34" s="13"/>
      <c r="C34" s="14"/>
      <c r="D34" s="15">
        <v>5</v>
      </c>
      <c r="E34" s="16">
        <v>322750</v>
      </c>
      <c r="F34" s="16">
        <v>115459</v>
      </c>
      <c r="G34" s="17">
        <f>F34/E34</f>
        <v>0.3577350890782339</v>
      </c>
      <c r="H34" s="18"/>
    </row>
    <row r="35" spans="1:8" ht="15">
      <c r="A35" s="20" t="s">
        <v>32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11</v>
      </c>
      <c r="E39" s="31">
        <f>SUM(E9:E38)</f>
        <v>704934</v>
      </c>
      <c r="F39" s="31">
        <f>SUM(F9:F38)</f>
        <v>244828.5</v>
      </c>
      <c r="G39" s="32">
        <f>F39/E39</f>
        <v>0.34730698193022325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40</v>
      </c>
      <c r="E44" s="16">
        <v>2964904.45</v>
      </c>
      <c r="F44" s="16">
        <v>138973.6</v>
      </c>
      <c r="G44" s="17">
        <f>1-(+F44/E44)</f>
        <v>0.9531271235401869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40</v>
      </c>
      <c r="E46" s="16">
        <v>2441070.75</v>
      </c>
      <c r="F46" s="16">
        <v>222295.27</v>
      </c>
      <c r="G46" s="17">
        <f>1-(+F46/E46)</f>
        <v>0.9089353432300149</v>
      </c>
      <c r="H46" s="18"/>
    </row>
    <row r="47" spans="1:8" ht="15.75">
      <c r="A47" s="45" t="s">
        <v>43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44</v>
      </c>
      <c r="B48" s="46"/>
      <c r="C48" s="14"/>
      <c r="D48" s="15">
        <v>28</v>
      </c>
      <c r="E48" s="16">
        <v>2309238.36</v>
      </c>
      <c r="F48" s="16">
        <v>216918.78</v>
      </c>
      <c r="G48" s="17">
        <f>1-(+F48/E48)</f>
        <v>0.9060647944545663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4</v>
      </c>
      <c r="E50" s="16">
        <v>272670</v>
      </c>
      <c r="F50" s="16">
        <v>18985</v>
      </c>
      <c r="G50" s="17">
        <f>1-(+F50/E50)</f>
        <v>0.930373711812814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70</v>
      </c>
      <c r="B53" s="48"/>
      <c r="C53" s="14"/>
      <c r="D53" s="123">
        <v>332</v>
      </c>
      <c r="E53" s="124">
        <v>20252197.24</v>
      </c>
      <c r="F53" s="124">
        <v>2528290.65</v>
      </c>
      <c r="G53" s="17">
        <f>1-(+F53/E53)</f>
        <v>0.8751596866237117</v>
      </c>
      <c r="H53" s="18"/>
    </row>
    <row r="54" spans="1:8" ht="15.75">
      <c r="A54" s="45" t="s">
        <v>71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49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50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51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34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52</v>
      </c>
      <c r="B60" s="28"/>
      <c r="C60" s="29"/>
      <c r="D60" s="30">
        <f>SUM(D44:D56)</f>
        <v>444</v>
      </c>
      <c r="E60" s="31">
        <f>SUM(E44:E59)</f>
        <v>28240080.799999997</v>
      </c>
      <c r="F60" s="31">
        <f>SUM(F44:F59)</f>
        <v>3125463.3</v>
      </c>
      <c r="G60" s="32">
        <f>1-(F60/E60)</f>
        <v>0.8893252706274126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53</v>
      </c>
      <c r="B62" s="56"/>
      <c r="C62" s="59"/>
      <c r="D62" s="75"/>
      <c r="E62" s="56"/>
      <c r="F62" s="57">
        <f>F60+F39</f>
        <v>3370291.8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OCTOBER 2017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112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97764</v>
      </c>
      <c r="F10" s="16">
        <v>23878.5</v>
      </c>
      <c r="G10" s="17">
        <f>F10/E10</f>
        <v>0.24424634834908554</v>
      </c>
      <c r="H10" s="103"/>
    </row>
    <row r="11" spans="1:8" ht="15.75">
      <c r="A11" s="112" t="s">
        <v>60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74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15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76</v>
      </c>
      <c r="B14" s="13"/>
      <c r="C14" s="14"/>
      <c r="D14" s="15">
        <v>9</v>
      </c>
      <c r="E14" s="16">
        <v>668999</v>
      </c>
      <c r="F14" s="16">
        <v>112404.5</v>
      </c>
      <c r="G14" s="17">
        <f>F14/E14</f>
        <v>0.1680189357532672</v>
      </c>
      <c r="H14" s="103"/>
    </row>
    <row r="15" spans="1:8" ht="15.75">
      <c r="A15" s="112" t="s">
        <v>28</v>
      </c>
      <c r="B15" s="13"/>
      <c r="C15" s="14"/>
      <c r="D15" s="15">
        <v>2</v>
      </c>
      <c r="E15" s="16">
        <v>357709</v>
      </c>
      <c r="F15" s="16">
        <v>74207</v>
      </c>
      <c r="G15" s="17">
        <f>F15/E15</f>
        <v>0.20745074907257016</v>
      </c>
      <c r="H15" s="103"/>
    </row>
    <row r="16" spans="1:8" ht="15.75">
      <c r="A16" s="112" t="s">
        <v>77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120</v>
      </c>
      <c r="B17" s="13"/>
      <c r="C17" s="14"/>
      <c r="D17" s="15">
        <v>1</v>
      </c>
      <c r="E17" s="16">
        <v>102622</v>
      </c>
      <c r="F17" s="16">
        <v>22145</v>
      </c>
      <c r="G17" s="17">
        <f>F17/E17</f>
        <v>0.2157919354524371</v>
      </c>
      <c r="H17" s="103"/>
    </row>
    <row r="18" spans="1:8" ht="15.75">
      <c r="A18" s="112" t="s">
        <v>16</v>
      </c>
      <c r="B18" s="13"/>
      <c r="C18" s="14"/>
      <c r="D18" s="15"/>
      <c r="E18" s="16"/>
      <c r="F18" s="16"/>
      <c r="G18" s="17"/>
      <c r="H18" s="103"/>
    </row>
    <row r="19" spans="1:8" ht="15.75">
      <c r="A19" s="112" t="s">
        <v>18</v>
      </c>
      <c r="B19" s="13"/>
      <c r="C19" s="14"/>
      <c r="D19" s="15">
        <v>1</v>
      </c>
      <c r="E19" s="16">
        <v>342780</v>
      </c>
      <c r="F19" s="16">
        <v>122170</v>
      </c>
      <c r="G19" s="17">
        <f>F19/E19</f>
        <v>0.35640935877239044</v>
      </c>
      <c r="H19" s="103"/>
    </row>
    <row r="20" spans="1:8" ht="15.75">
      <c r="A20" s="112" t="s">
        <v>110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113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20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127</v>
      </c>
      <c r="B23" s="13"/>
      <c r="C23" s="14"/>
      <c r="D23" s="15"/>
      <c r="E23" s="16"/>
      <c r="F23" s="16"/>
      <c r="G23" s="17"/>
      <c r="H23" s="103"/>
    </row>
    <row r="24" spans="1:8" ht="15.75">
      <c r="A24" s="112" t="s">
        <v>21</v>
      </c>
      <c r="B24" s="13"/>
      <c r="C24" s="14"/>
      <c r="D24" s="15">
        <v>2</v>
      </c>
      <c r="E24" s="16">
        <v>369526</v>
      </c>
      <c r="F24" s="16">
        <v>117000.5</v>
      </c>
      <c r="G24" s="17">
        <f>F24/E24</f>
        <v>0.3166231875429604</v>
      </c>
      <c r="H24" s="103"/>
    </row>
    <row r="25" spans="1:8" ht="15.75">
      <c r="A25" s="113" t="s">
        <v>23</v>
      </c>
      <c r="B25" s="13"/>
      <c r="C25" s="14"/>
      <c r="D25" s="15">
        <v>2</v>
      </c>
      <c r="E25" s="16">
        <v>84939</v>
      </c>
      <c r="F25" s="16">
        <v>6642</v>
      </c>
      <c r="G25" s="17">
        <f>F25/E25</f>
        <v>0.07819729452901494</v>
      </c>
      <c r="H25" s="103"/>
    </row>
    <row r="26" spans="1:8" ht="15.75">
      <c r="A26" s="113" t="s">
        <v>24</v>
      </c>
      <c r="B26" s="13"/>
      <c r="C26" s="14"/>
      <c r="D26" s="15">
        <v>4</v>
      </c>
      <c r="E26" s="16">
        <v>20659</v>
      </c>
      <c r="F26" s="16">
        <v>20659</v>
      </c>
      <c r="G26" s="17">
        <f>F26/E26</f>
        <v>1</v>
      </c>
      <c r="H26" s="103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26</v>
      </c>
      <c r="B28" s="13"/>
      <c r="C28" s="14"/>
      <c r="D28" s="15"/>
      <c r="E28" s="16">
        <v>4627</v>
      </c>
      <c r="F28" s="16">
        <v>4627</v>
      </c>
      <c r="G28" s="17">
        <f>F28/E28</f>
        <v>1</v>
      </c>
      <c r="H28" s="103"/>
    </row>
    <row r="29" spans="1:8" ht="15.75">
      <c r="A29" s="114" t="s">
        <v>114</v>
      </c>
      <c r="B29" s="13"/>
      <c r="C29" s="14"/>
      <c r="D29" s="15">
        <v>1</v>
      </c>
      <c r="E29" s="16">
        <v>78393</v>
      </c>
      <c r="F29" s="16">
        <v>31138</v>
      </c>
      <c r="G29" s="17">
        <f>F29/E29</f>
        <v>0.39720383197479364</v>
      </c>
      <c r="H29" s="103"/>
    </row>
    <row r="30" spans="1:8" ht="15.75">
      <c r="A30" s="114" t="s">
        <v>148</v>
      </c>
      <c r="B30" s="13"/>
      <c r="C30" s="14"/>
      <c r="D30" s="15">
        <v>1</v>
      </c>
      <c r="E30" s="16">
        <v>277458</v>
      </c>
      <c r="F30" s="16">
        <v>59273.5</v>
      </c>
      <c r="G30" s="17">
        <f>F30/E30</f>
        <v>0.21363053146782576</v>
      </c>
      <c r="H30" s="103"/>
    </row>
    <row r="31" spans="1:8" ht="15.75">
      <c r="A31" s="114" t="s">
        <v>79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117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78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115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32</v>
      </c>
      <c r="B35" s="13"/>
      <c r="C35" s="14"/>
      <c r="D35" s="21"/>
      <c r="E35" s="70">
        <v>35190</v>
      </c>
      <c r="F35" s="16">
        <v>4940</v>
      </c>
      <c r="G35" s="23"/>
      <c r="H35" s="103"/>
    </row>
    <row r="36" spans="1:8" ht="15">
      <c r="A36" s="20" t="s">
        <v>51</v>
      </c>
      <c r="B36" s="13"/>
      <c r="C36" s="14"/>
      <c r="D36" s="21"/>
      <c r="E36" s="70">
        <v>845</v>
      </c>
      <c r="F36" s="16">
        <v>845</v>
      </c>
      <c r="G36" s="23"/>
      <c r="H36" s="103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35</v>
      </c>
      <c r="B39" s="28"/>
      <c r="C39" s="29"/>
      <c r="D39" s="30">
        <f>SUM(D9:D38)</f>
        <v>24</v>
      </c>
      <c r="E39" s="31">
        <f>SUM(E9:E38)</f>
        <v>2441511</v>
      </c>
      <c r="F39" s="31">
        <f>SUM(F9:F38)</f>
        <v>599930</v>
      </c>
      <c r="G39" s="32">
        <f>F39/E39</f>
        <v>0.2457207852022784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105"/>
    </row>
    <row r="44" spans="1:8" ht="15.75">
      <c r="A44" s="45" t="s">
        <v>40</v>
      </c>
      <c r="B44" s="46"/>
      <c r="C44" s="14"/>
      <c r="D44" s="15">
        <v>37</v>
      </c>
      <c r="E44" s="16">
        <v>589189.45</v>
      </c>
      <c r="F44" s="16">
        <v>62393.5</v>
      </c>
      <c r="G44" s="17">
        <f>1-(+F44/E44)</f>
        <v>0.8941028221058609</v>
      </c>
      <c r="H44" s="103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42</v>
      </c>
      <c r="B46" s="46"/>
      <c r="C46" s="14"/>
      <c r="D46" s="15">
        <v>136</v>
      </c>
      <c r="E46" s="16">
        <v>4875042</v>
      </c>
      <c r="F46" s="16">
        <v>416001.54</v>
      </c>
      <c r="G46" s="17">
        <f aca="true" t="shared" si="0" ref="G46:G52">1-(+F46/E46)</f>
        <v>0.9146670859451057</v>
      </c>
      <c r="H46" s="103"/>
    </row>
    <row r="47" spans="1:8" ht="15.75">
      <c r="A47" s="45" t="s">
        <v>43</v>
      </c>
      <c r="B47" s="46"/>
      <c r="C47" s="14"/>
      <c r="D47" s="15">
        <v>25</v>
      </c>
      <c r="E47" s="16">
        <v>1440057</v>
      </c>
      <c r="F47" s="16">
        <v>119661.5</v>
      </c>
      <c r="G47" s="17">
        <f t="shared" si="0"/>
        <v>0.9169050252871935</v>
      </c>
      <c r="H47" s="103"/>
    </row>
    <row r="48" spans="1:8" ht="15.75">
      <c r="A48" s="45" t="s">
        <v>44</v>
      </c>
      <c r="B48" s="46"/>
      <c r="C48" s="14"/>
      <c r="D48" s="15">
        <v>99</v>
      </c>
      <c r="E48" s="16">
        <v>5100554</v>
      </c>
      <c r="F48" s="16">
        <v>461488.7</v>
      </c>
      <c r="G48" s="17">
        <f t="shared" si="0"/>
        <v>0.9095218480188623</v>
      </c>
      <c r="H48" s="103"/>
    </row>
    <row r="49" spans="1:8" ht="15.75">
      <c r="A49" s="45" t="s">
        <v>45</v>
      </c>
      <c r="B49" s="46"/>
      <c r="C49" s="14"/>
      <c r="D49" s="15">
        <v>2</v>
      </c>
      <c r="E49" s="16">
        <v>273800</v>
      </c>
      <c r="F49" s="16">
        <v>19952</v>
      </c>
      <c r="G49" s="17">
        <f t="shared" si="0"/>
        <v>0.9271292914536158</v>
      </c>
      <c r="H49" s="103"/>
    </row>
    <row r="50" spans="1:8" ht="15.75">
      <c r="A50" s="45" t="s">
        <v>46</v>
      </c>
      <c r="B50" s="46"/>
      <c r="C50" s="14"/>
      <c r="D50" s="15">
        <v>9</v>
      </c>
      <c r="E50" s="16">
        <v>1520150</v>
      </c>
      <c r="F50" s="16">
        <v>71300</v>
      </c>
      <c r="G50" s="17">
        <f t="shared" si="0"/>
        <v>0.9530967338749465</v>
      </c>
      <c r="H50" s="103"/>
    </row>
    <row r="51" spans="1:8" ht="15.75">
      <c r="A51" s="45" t="s">
        <v>47</v>
      </c>
      <c r="B51" s="46"/>
      <c r="C51" s="14"/>
      <c r="D51" s="15">
        <v>4</v>
      </c>
      <c r="E51" s="16">
        <v>741400</v>
      </c>
      <c r="F51" s="16">
        <v>51380</v>
      </c>
      <c r="G51" s="17">
        <f t="shared" si="0"/>
        <v>0.930698678176423</v>
      </c>
      <c r="H51" s="103"/>
    </row>
    <row r="52" spans="1:8" ht="15.75">
      <c r="A52" s="45" t="s">
        <v>48</v>
      </c>
      <c r="B52" s="46"/>
      <c r="C52" s="14"/>
      <c r="D52" s="15">
        <v>2</v>
      </c>
      <c r="E52" s="16">
        <v>395825</v>
      </c>
      <c r="F52" s="16">
        <v>45950</v>
      </c>
      <c r="G52" s="17">
        <f t="shared" si="0"/>
        <v>0.8839133455441167</v>
      </c>
      <c r="H52" s="103"/>
    </row>
    <row r="53" spans="1:8" ht="15.75">
      <c r="A53" s="47" t="s">
        <v>69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70</v>
      </c>
      <c r="B54" s="48"/>
      <c r="C54" s="14"/>
      <c r="D54" s="15">
        <v>557</v>
      </c>
      <c r="E54" s="16">
        <v>27877526.08</v>
      </c>
      <c r="F54" s="16">
        <v>3245388.48</v>
      </c>
      <c r="G54" s="17">
        <f>1-(+F54/E54)</f>
        <v>0.8835840572550546</v>
      </c>
      <c r="H54" s="103"/>
    </row>
    <row r="55" spans="1:8" ht="15.75">
      <c r="A55" s="45" t="s">
        <v>71</v>
      </c>
      <c r="B55" s="48"/>
      <c r="C55" s="14"/>
      <c r="D55" s="15">
        <v>10</v>
      </c>
      <c r="E55" s="16">
        <v>1040374.82</v>
      </c>
      <c r="F55" s="16">
        <v>73109.28</v>
      </c>
      <c r="G55" s="17">
        <f>1-(+F55/E55)</f>
        <v>0.9297279417047022</v>
      </c>
      <c r="H55" s="103"/>
    </row>
    <row r="56" spans="1:8" ht="15">
      <c r="A56" s="20" t="s">
        <v>49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50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51</v>
      </c>
      <c r="B58" s="46"/>
      <c r="C58" s="14"/>
      <c r="D58" s="21"/>
      <c r="E58" s="70"/>
      <c r="F58" s="16">
        <v>900</v>
      </c>
      <c r="G58" s="23"/>
      <c r="H58" s="103"/>
    </row>
    <row r="59" spans="1:8" ht="15">
      <c r="A59" s="20" t="s">
        <v>34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52</v>
      </c>
      <c r="B61" s="51"/>
      <c r="C61" s="51"/>
      <c r="D61" s="30">
        <f>SUM(D44:D57)</f>
        <v>881</v>
      </c>
      <c r="E61" s="31">
        <f>SUM(E44:E60)</f>
        <v>43853918.35</v>
      </c>
      <c r="F61" s="31">
        <f>SUM(F44:F60)</f>
        <v>4567525</v>
      </c>
      <c r="G61" s="32">
        <f>1-(F61/E61)</f>
        <v>0.8958468211769268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53</v>
      </c>
      <c r="B63" s="56"/>
      <c r="C63" s="56"/>
      <c r="D63" s="75"/>
      <c r="E63" s="56"/>
      <c r="F63" s="57">
        <f>F61+F39</f>
        <v>5167455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99</v>
      </c>
      <c r="B3" s="56"/>
      <c r="C3" s="29"/>
      <c r="D3" s="29"/>
    </row>
    <row r="4" spans="1:4" ht="23.25">
      <c r="A4" s="81" t="str">
        <f>ARG!$A$3</f>
        <v>MONTH ENDED:    OCTOBER 2017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100</v>
      </c>
      <c r="B6" s="84">
        <f>ARG!$D$39+LADYLUCK!$D$39+HOLLYWOOD!$D$40+HARNKC!$D$40+ISLE!$D$39+AMERKC!$D$39+AMERSC!$D$39+STJO!$D$39+LAGRANGE!$D$39+ISLEBV!$D$39+LUMIERE!$D$39+RIVERCITY!$D$39+CAPE!$D$39</f>
        <v>542</v>
      </c>
      <c r="C6" s="85"/>
      <c r="D6" s="29"/>
    </row>
    <row r="7" spans="1:4" ht="20.25">
      <c r="A7" s="86" t="s">
        <v>101</v>
      </c>
      <c r="B7" s="87">
        <f>ARG!$E$39+LADYLUCK!$E$39+HOLLYWOOD!$E$40+HARNKC!$E$40+ISLE!$E$39+AMERKC!$E$39+AMERSC!$E$39+STJO!$E$39+LAGRANGE!$E$39+ISLEBV!$E$39+LUMIERE!$E$39+RIVERCITY!$E$39+CAPE!$E$39</f>
        <v>99678117.25</v>
      </c>
      <c r="C7" s="85"/>
      <c r="D7" s="29"/>
    </row>
    <row r="8" spans="1:4" ht="20.25">
      <c r="A8" s="86" t="s">
        <v>102</v>
      </c>
      <c r="B8" s="87">
        <f>ARG!$F$39+LADYLUCK!$F$39+HOLLYWOOD!$F$40+HARNKC!$F$40+ISLE!$F$39+AMERKC!$F$39+AMERSC!$F$39+STJO!$F$39+LAGRANGE!$F$39+ISLEBV!$F$39+LUMIERE!$F$39+RIVERCITY!$F$39+CAPE!$F$39</f>
        <v>18971421.98</v>
      </c>
      <c r="C8" s="85"/>
      <c r="D8" s="29"/>
    </row>
    <row r="9" spans="1:4" ht="20.25">
      <c r="A9" s="86" t="s">
        <v>103</v>
      </c>
      <c r="B9" s="88">
        <f>B8/B7</f>
        <v>0.1903268490958581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104</v>
      </c>
      <c r="B11" s="91">
        <f>ARG!$D$60+LADYLUCK!$D$60+HOLLYWOOD!$D$62+HARNKC!$D$62+ISLE!$D$61+AMERKC!$D$61+AMERSC!$D$61+STJO!$D$60+LAGRANGE!$D$60+ISLEBV!$D$61+LUMIERE!$D$62+RIVERCITY!$D$62+CAPE!$D$61</f>
        <v>16717</v>
      </c>
      <c r="C11" s="85"/>
      <c r="D11" s="29"/>
    </row>
    <row r="12" spans="1:4" ht="20.25">
      <c r="A12" s="86" t="s">
        <v>105</v>
      </c>
      <c r="B12" s="87">
        <f>ARG!$E$60+LADYLUCK!$E$60+HOLLYWOOD!$E$62+HARNKC!$E$62+ISLE!$E$61+AMERKC!$E$61+AMERSC!$E$61+STJO!$E$60+LAGRANGE!$E$60+ISLEBV!$E$61+LUMIERE!$E$62+RIVERCITY!$E$62+CAPE!$E$61</f>
        <v>1241292658.5299997</v>
      </c>
      <c r="C12" s="85"/>
      <c r="D12" s="29"/>
    </row>
    <row r="13" spans="1:4" ht="20.25">
      <c r="A13" s="86" t="s">
        <v>106</v>
      </c>
      <c r="B13" s="87">
        <f>ARG!$F$60+LADYLUCK!$F$60+HOLLYWOOD!$F$62+HARNKC!$F$62+ISLE!$F$61+AMERKC!$F$61+AMERSC!$F$61+STJO!$F$60+LAGRANGE!$F$60+ISLEBV!$F$61+LUMIERE!$F$62+RIVERCITY!$F$62+CAPE!$F$61</f>
        <v>118064652.39999999</v>
      </c>
      <c r="C13" s="85"/>
      <c r="D13" s="29"/>
    </row>
    <row r="14" spans="1:4" ht="20.25">
      <c r="A14" s="86" t="s">
        <v>107</v>
      </c>
      <c r="B14" s="88">
        <f>1-(B13/B12)</f>
        <v>0.9048857240968314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108</v>
      </c>
      <c r="B16" s="87">
        <f>B13+B8</f>
        <v>137036074.38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57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OCTOBER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58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12058</v>
      </c>
      <c r="F9" s="16">
        <v>1450.5</v>
      </c>
      <c r="G9" s="17">
        <f>F9/E9</f>
        <v>0.12029358102504562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129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141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61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146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66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16</v>
      </c>
      <c r="B18" s="13"/>
      <c r="C18" s="14"/>
      <c r="D18" s="15">
        <v>1</v>
      </c>
      <c r="E18" s="16">
        <v>371758</v>
      </c>
      <c r="F18" s="16">
        <v>79590</v>
      </c>
      <c r="G18" s="17">
        <f>F18/E18</f>
        <v>0.21409088708245685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18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19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64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21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22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23</v>
      </c>
      <c r="B25" s="13"/>
      <c r="C25" s="14"/>
      <c r="D25" s="15">
        <v>1</v>
      </c>
      <c r="E25" s="16">
        <v>21746</v>
      </c>
      <c r="F25" s="16">
        <v>9355</v>
      </c>
      <c r="G25" s="17">
        <f>F25/E25</f>
        <v>0.4301940586774579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1</v>
      </c>
      <c r="E29" s="16">
        <v>24786</v>
      </c>
      <c r="F29" s="16">
        <v>8590</v>
      </c>
      <c r="G29" s="17">
        <f>F29/E29</f>
        <v>0.3465666101831679</v>
      </c>
      <c r="H29" s="18"/>
    </row>
    <row r="30" spans="1:8" ht="15.75">
      <c r="A30" s="114" t="s">
        <v>28</v>
      </c>
      <c r="B30" s="13"/>
      <c r="C30" s="14"/>
      <c r="D30" s="15">
        <v>1</v>
      </c>
      <c r="E30" s="16">
        <v>183928</v>
      </c>
      <c r="F30" s="16">
        <v>73769</v>
      </c>
      <c r="G30" s="17">
        <f>F30/E30</f>
        <v>0.4010754208168414</v>
      </c>
      <c r="H30" s="18"/>
    </row>
    <row r="31" spans="1:8" ht="15.75">
      <c r="A31" s="114" t="s">
        <v>29</v>
      </c>
      <c r="B31" s="13"/>
      <c r="C31" s="14"/>
      <c r="D31" s="15">
        <v>4</v>
      </c>
      <c r="E31" s="16">
        <v>646115</v>
      </c>
      <c r="F31" s="16">
        <v>152749.5</v>
      </c>
      <c r="G31" s="17">
        <f>F31/E31</f>
        <v>0.23641224859351664</v>
      </c>
      <c r="H31" s="18"/>
    </row>
    <row r="32" spans="1:8" ht="15.75">
      <c r="A32" s="114" t="s">
        <v>30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120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31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32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33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9</v>
      </c>
      <c r="E39" s="31">
        <f>SUM(E9:E38)</f>
        <v>1260391</v>
      </c>
      <c r="F39" s="31">
        <f>SUM(F9:F38)</f>
        <v>325504</v>
      </c>
      <c r="G39" s="32">
        <f>F39/E39</f>
        <v>0.25825636647675204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12</v>
      </c>
      <c r="E44" s="16">
        <v>153883.5</v>
      </c>
      <c r="F44" s="16">
        <v>21900.55</v>
      </c>
      <c r="G44" s="17">
        <f>1-(+F44/E44)</f>
        <v>0.857680972943818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17</v>
      </c>
      <c r="E46" s="16">
        <v>2229188.5</v>
      </c>
      <c r="F46" s="16">
        <v>207544.5</v>
      </c>
      <c r="G46" s="17">
        <f>1-(+F46/E46)</f>
        <v>0.9068968371225672</v>
      </c>
      <c r="H46" s="18"/>
    </row>
    <row r="47" spans="1:8" ht="15.75">
      <c r="A47" s="45" t="s">
        <v>43</v>
      </c>
      <c r="B47" s="46"/>
      <c r="C47" s="14"/>
      <c r="D47" s="15">
        <v>8</v>
      </c>
      <c r="E47" s="16">
        <v>277548.5</v>
      </c>
      <c r="F47" s="16">
        <v>30292.5</v>
      </c>
      <c r="G47" s="17">
        <f>1-(+F47/E47)</f>
        <v>0.8908569132962347</v>
      </c>
      <c r="H47" s="18"/>
    </row>
    <row r="48" spans="1:8" ht="15.75">
      <c r="A48" s="45" t="s">
        <v>44</v>
      </c>
      <c r="B48" s="46"/>
      <c r="C48" s="14"/>
      <c r="D48" s="15">
        <v>45</v>
      </c>
      <c r="E48" s="16">
        <v>2418707</v>
      </c>
      <c r="F48" s="16">
        <v>208128</v>
      </c>
      <c r="G48" s="17">
        <f>1-(+F48/E48)</f>
        <v>0.9139507182970075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3</v>
      </c>
      <c r="E50" s="16">
        <v>549475</v>
      </c>
      <c r="F50" s="16">
        <v>47170</v>
      </c>
      <c r="G50" s="17">
        <f>1-(+F50/E50)</f>
        <v>0.9141544201283043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70</v>
      </c>
      <c r="B53" s="48"/>
      <c r="C53" s="14"/>
      <c r="D53" s="15">
        <v>367</v>
      </c>
      <c r="E53" s="16">
        <v>17732872.03</v>
      </c>
      <c r="F53" s="16">
        <v>2052885.71</v>
      </c>
      <c r="G53" s="17">
        <f>1-(+F53/E53)</f>
        <v>0.884232756739744</v>
      </c>
      <c r="H53" s="18"/>
    </row>
    <row r="54" spans="1:8" ht="15.75">
      <c r="A54" s="47" t="s">
        <v>71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49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50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51</v>
      </c>
      <c r="B57" s="46"/>
      <c r="C57" s="14"/>
      <c r="D57" s="21"/>
      <c r="E57" s="70"/>
      <c r="F57" s="16">
        <v>10.05</v>
      </c>
      <c r="G57" s="23"/>
      <c r="H57" s="18"/>
    </row>
    <row r="58" spans="1:8" ht="15">
      <c r="A58" s="20" t="s">
        <v>34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52</v>
      </c>
      <c r="B60" s="28"/>
      <c r="C60" s="29"/>
      <c r="D60" s="30">
        <f>SUM(D44:D56)</f>
        <v>452</v>
      </c>
      <c r="E60" s="31">
        <f>SUM(E44:E59)</f>
        <v>23361674.53</v>
      </c>
      <c r="F60" s="31">
        <f>SUM(F44:F59)</f>
        <v>2567931.3099999996</v>
      </c>
      <c r="G60" s="32">
        <f>1-(F60/E60)</f>
        <v>0.8900793131630022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53</v>
      </c>
      <c r="B62" s="56"/>
      <c r="C62" s="59"/>
      <c r="D62" s="75"/>
      <c r="E62" s="56"/>
      <c r="F62" s="57">
        <f>F60+F39</f>
        <v>2893435.3099999996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59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OCTOBER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116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123</v>
      </c>
      <c r="B9" s="13"/>
      <c r="C9" s="14"/>
      <c r="D9" s="15">
        <v>4</v>
      </c>
      <c r="E9" s="16">
        <v>1002114</v>
      </c>
      <c r="F9" s="16">
        <v>161833.5</v>
      </c>
      <c r="G9" s="17">
        <f aca="true" t="shared" si="0" ref="G9:G14">F9/E9</f>
        <v>0.16149210568857436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126</v>
      </c>
      <c r="B11" s="13"/>
      <c r="C11" s="14"/>
      <c r="D11" s="15">
        <v>1</v>
      </c>
      <c r="E11" s="16">
        <v>268613</v>
      </c>
      <c r="F11" s="16">
        <v>64363.5</v>
      </c>
      <c r="G11" s="17">
        <f t="shared" si="0"/>
        <v>0.2396142405617003</v>
      </c>
      <c r="H11" s="18"/>
    </row>
    <row r="12" spans="1:8" ht="15.75">
      <c r="A12" s="112" t="s">
        <v>78</v>
      </c>
      <c r="B12" s="13"/>
      <c r="C12" s="14"/>
      <c r="D12" s="15">
        <v>1</v>
      </c>
      <c r="E12" s="16">
        <v>193717</v>
      </c>
      <c r="F12" s="16">
        <v>32337.5</v>
      </c>
      <c r="G12" s="17">
        <f t="shared" si="0"/>
        <v>0.1669316580372399</v>
      </c>
      <c r="H12" s="18"/>
    </row>
    <row r="13" spans="1:8" ht="15.75">
      <c r="A13" s="112" t="s">
        <v>130</v>
      </c>
      <c r="B13" s="13"/>
      <c r="C13" s="14"/>
      <c r="D13" s="15">
        <v>2</v>
      </c>
      <c r="E13" s="16">
        <v>227947</v>
      </c>
      <c r="F13" s="16">
        <v>52302</v>
      </c>
      <c r="G13" s="17">
        <f t="shared" si="0"/>
        <v>0.22944807345567172</v>
      </c>
      <c r="H13" s="18"/>
    </row>
    <row r="14" spans="1:8" ht="15.75">
      <c r="A14" s="112" t="s">
        <v>28</v>
      </c>
      <c r="B14" s="13"/>
      <c r="C14" s="14"/>
      <c r="D14" s="15">
        <v>1</v>
      </c>
      <c r="E14" s="16">
        <v>291117</v>
      </c>
      <c r="F14" s="16">
        <v>85206</v>
      </c>
      <c r="G14" s="17">
        <f t="shared" si="0"/>
        <v>0.2926864456558703</v>
      </c>
      <c r="H14" s="18"/>
    </row>
    <row r="15" spans="1:8" ht="15.75">
      <c r="A15" s="112" t="s">
        <v>61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16</v>
      </c>
      <c r="B17" s="13"/>
      <c r="C17" s="14"/>
      <c r="D17" s="15">
        <v>2</v>
      </c>
      <c r="E17" s="16">
        <v>1090994</v>
      </c>
      <c r="F17" s="16">
        <v>48845</v>
      </c>
      <c r="G17" s="17">
        <f aca="true" t="shared" si="1" ref="G17:G25">F17/E17</f>
        <v>0.04477109864948845</v>
      </c>
      <c r="H17" s="18"/>
    </row>
    <row r="18" spans="1:8" ht="15.75">
      <c r="A18" s="112" t="s">
        <v>17</v>
      </c>
      <c r="B18" s="13"/>
      <c r="C18" s="14"/>
      <c r="D18" s="15">
        <v>2</v>
      </c>
      <c r="E18" s="16">
        <v>937576</v>
      </c>
      <c r="F18" s="16">
        <v>261159</v>
      </c>
      <c r="G18" s="17">
        <f t="shared" si="1"/>
        <v>0.27854701912164986</v>
      </c>
      <c r="H18" s="18"/>
    </row>
    <row r="19" spans="1:8" ht="15.75">
      <c r="A19" s="112" t="s">
        <v>62</v>
      </c>
      <c r="B19" s="13"/>
      <c r="C19" s="14"/>
      <c r="D19" s="15">
        <v>1</v>
      </c>
      <c r="E19" s="16">
        <v>386462</v>
      </c>
      <c r="F19" s="16">
        <v>105818</v>
      </c>
      <c r="G19" s="17">
        <f t="shared" si="1"/>
        <v>0.2738121729950163</v>
      </c>
      <c r="H19" s="18"/>
    </row>
    <row r="20" spans="1:8" ht="15.75">
      <c r="A20" s="112" t="s">
        <v>20</v>
      </c>
      <c r="B20" s="13"/>
      <c r="C20" s="14"/>
      <c r="D20" s="15">
        <v>1</v>
      </c>
      <c r="E20" s="16">
        <v>146522</v>
      </c>
      <c r="F20" s="16">
        <v>45692.5</v>
      </c>
      <c r="G20" s="17">
        <f t="shared" si="1"/>
        <v>0.31184736763079945</v>
      </c>
      <c r="H20" s="18"/>
    </row>
    <row r="21" spans="1:8" ht="15.75">
      <c r="A21" s="112" t="s">
        <v>144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63</v>
      </c>
      <c r="B22" s="13"/>
      <c r="C22" s="14"/>
      <c r="D22" s="15">
        <v>7</v>
      </c>
      <c r="E22" s="16">
        <v>2824271</v>
      </c>
      <c r="F22" s="16">
        <v>547951</v>
      </c>
      <c r="G22" s="17">
        <f t="shared" si="1"/>
        <v>0.1940150219295528</v>
      </c>
      <c r="H22" s="18"/>
    </row>
    <row r="23" spans="1:8" ht="15.75">
      <c r="A23" s="112" t="s">
        <v>64</v>
      </c>
      <c r="B23" s="13"/>
      <c r="C23" s="14"/>
      <c r="D23" s="15">
        <v>5</v>
      </c>
      <c r="E23" s="16">
        <v>1524070</v>
      </c>
      <c r="F23" s="16">
        <v>119316.5</v>
      </c>
      <c r="G23" s="17">
        <f t="shared" si="1"/>
        <v>0.07828807075790482</v>
      </c>
      <c r="H23" s="18"/>
    </row>
    <row r="24" spans="1:8" ht="15.75">
      <c r="A24" s="113" t="s">
        <v>23</v>
      </c>
      <c r="B24" s="13"/>
      <c r="C24" s="14"/>
      <c r="D24" s="15">
        <v>6</v>
      </c>
      <c r="E24" s="16">
        <v>1011166</v>
      </c>
      <c r="F24" s="16">
        <v>189845</v>
      </c>
      <c r="G24" s="17">
        <f t="shared" si="1"/>
        <v>0.18774859914198064</v>
      </c>
      <c r="H24" s="18"/>
    </row>
    <row r="25" spans="1:8" ht="15.75">
      <c r="A25" s="113" t="s">
        <v>24</v>
      </c>
      <c r="B25" s="13"/>
      <c r="C25" s="14"/>
      <c r="D25" s="15">
        <v>20</v>
      </c>
      <c r="E25" s="16">
        <v>192059</v>
      </c>
      <c r="F25" s="16">
        <v>192059</v>
      </c>
      <c r="G25" s="17">
        <f t="shared" si="1"/>
        <v>1</v>
      </c>
      <c r="H25" s="18"/>
    </row>
    <row r="26" spans="1:8" ht="15.75">
      <c r="A26" s="114" t="s">
        <v>25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26</v>
      </c>
      <c r="B27" s="13"/>
      <c r="C27" s="14"/>
      <c r="D27" s="15"/>
      <c r="E27" s="16">
        <v>65280.25</v>
      </c>
      <c r="F27" s="16">
        <v>12646.6</v>
      </c>
      <c r="G27" s="17">
        <f>F27/E27</f>
        <v>0.19372781201052386</v>
      </c>
      <c r="H27" s="18"/>
    </row>
    <row r="28" spans="1:8" ht="15.75">
      <c r="A28" s="112" t="s">
        <v>65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2</v>
      </c>
      <c r="E29" s="16">
        <v>226393</v>
      </c>
      <c r="F29" s="16">
        <v>82066</v>
      </c>
      <c r="G29" s="17">
        <f>F29/E29</f>
        <v>0.36249353999461115</v>
      </c>
      <c r="H29" s="18"/>
    </row>
    <row r="30" spans="1:8" ht="15.75">
      <c r="A30" s="114" t="s">
        <v>150</v>
      </c>
      <c r="B30" s="13"/>
      <c r="C30" s="14"/>
      <c r="D30" s="15">
        <v>1</v>
      </c>
      <c r="E30" s="16">
        <v>13955</v>
      </c>
      <c r="F30" s="16">
        <v>251</v>
      </c>
      <c r="G30" s="17">
        <f>F30/E30</f>
        <v>0.017986384808312432</v>
      </c>
      <c r="H30" s="18"/>
    </row>
    <row r="31" spans="1:8" ht="15.75">
      <c r="A31" s="114" t="s">
        <v>66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131</v>
      </c>
      <c r="B32" s="13"/>
      <c r="C32" s="14"/>
      <c r="D32" s="15"/>
      <c r="E32" s="19"/>
      <c r="F32" s="16"/>
      <c r="G32" s="17"/>
      <c r="H32" s="18"/>
    </row>
    <row r="33" spans="1:8" ht="15.75">
      <c r="A33" s="114" t="s">
        <v>67</v>
      </c>
      <c r="B33" s="13"/>
      <c r="C33" s="14"/>
      <c r="D33" s="15">
        <v>25</v>
      </c>
      <c r="E33" s="19">
        <v>2873365</v>
      </c>
      <c r="F33" s="19">
        <v>484239.5</v>
      </c>
      <c r="G33" s="17">
        <f>F33/E33</f>
        <v>0.16852697099045894</v>
      </c>
      <c r="H33" s="18"/>
    </row>
    <row r="34" spans="1:8" ht="15.75">
      <c r="A34" s="112" t="s">
        <v>68</v>
      </c>
      <c r="B34" s="13"/>
      <c r="C34" s="14"/>
      <c r="D34" s="15">
        <v>1</v>
      </c>
      <c r="E34" s="16">
        <v>139799</v>
      </c>
      <c r="F34" s="16">
        <v>7771.33</v>
      </c>
      <c r="G34" s="17">
        <f>F34/E34</f>
        <v>0.055589310367026946</v>
      </c>
      <c r="H34" s="18"/>
    </row>
    <row r="35" spans="1:8" ht="15.75">
      <c r="A35" s="112" t="s">
        <v>120</v>
      </c>
      <c r="B35" s="13"/>
      <c r="C35" s="14"/>
      <c r="D35" s="15">
        <v>1</v>
      </c>
      <c r="E35" s="16">
        <v>229599</v>
      </c>
      <c r="F35" s="16">
        <v>45564</v>
      </c>
      <c r="G35" s="17">
        <f>F35/E35</f>
        <v>0.19845034168267284</v>
      </c>
      <c r="H35" s="18"/>
    </row>
    <row r="36" spans="1:8" ht="15">
      <c r="A36" s="20" t="s">
        <v>32</v>
      </c>
      <c r="B36" s="13"/>
      <c r="C36" s="14"/>
      <c r="D36" s="21"/>
      <c r="E36" s="22">
        <v>326690</v>
      </c>
      <c r="F36" s="16">
        <v>57453</v>
      </c>
      <c r="G36" s="23"/>
      <c r="H36" s="18"/>
    </row>
    <row r="37" spans="1:8" ht="15">
      <c r="A37" s="20" t="s">
        <v>33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34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35</v>
      </c>
      <c r="B40" s="28"/>
      <c r="C40" s="33"/>
      <c r="D40" s="30">
        <f>SUM(D9:D39)</f>
        <v>83</v>
      </c>
      <c r="E40" s="31">
        <f>SUM(E9:E39)</f>
        <v>13971709.25</v>
      </c>
      <c r="F40" s="31">
        <f>SUM(F9:F39)</f>
        <v>2596719.93</v>
      </c>
      <c r="G40" s="32">
        <f>F40/E40</f>
        <v>0.18585556595375044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36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37</v>
      </c>
      <c r="F43" s="39" t="s">
        <v>37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38</v>
      </c>
      <c r="F44" s="41" t="s">
        <v>8</v>
      </c>
      <c r="G44" s="41" t="s">
        <v>39</v>
      </c>
      <c r="H44" s="18"/>
    </row>
    <row r="45" spans="1:8" ht="15.75">
      <c r="A45" s="45" t="s">
        <v>40</v>
      </c>
      <c r="B45" s="46"/>
      <c r="C45" s="14"/>
      <c r="D45" s="15">
        <v>170</v>
      </c>
      <c r="E45" s="16">
        <v>29252279.8</v>
      </c>
      <c r="F45" s="16">
        <v>1496077.73</v>
      </c>
      <c r="G45" s="17">
        <f aca="true" t="shared" si="2" ref="G45:G51">1-(+F45/E45)</f>
        <v>0.9488560296760187</v>
      </c>
      <c r="H45" s="18"/>
    </row>
    <row r="46" spans="1:8" ht="15.75">
      <c r="A46" s="45" t="s">
        <v>41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42</v>
      </c>
      <c r="B47" s="46"/>
      <c r="C47" s="14"/>
      <c r="D47" s="15">
        <v>325</v>
      </c>
      <c r="E47" s="16">
        <v>31715979.89</v>
      </c>
      <c r="F47" s="16">
        <v>1948071.37</v>
      </c>
      <c r="G47" s="17">
        <f t="shared" si="2"/>
        <v>0.9385776073526196</v>
      </c>
      <c r="H47" s="18"/>
    </row>
    <row r="48" spans="1:8" ht="15.75">
      <c r="A48" s="45" t="s">
        <v>43</v>
      </c>
      <c r="B48" s="46"/>
      <c r="C48" s="14"/>
      <c r="D48" s="15">
        <v>23</v>
      </c>
      <c r="E48" s="16">
        <v>912674</v>
      </c>
      <c r="F48" s="16">
        <v>103404.75</v>
      </c>
      <c r="G48" s="17">
        <f t="shared" si="2"/>
        <v>0.8867013303764543</v>
      </c>
      <c r="H48" s="18"/>
    </row>
    <row r="49" spans="1:8" ht="15.75">
      <c r="A49" s="45" t="s">
        <v>44</v>
      </c>
      <c r="B49" s="46"/>
      <c r="C49" s="14"/>
      <c r="D49" s="15">
        <v>130</v>
      </c>
      <c r="E49" s="16">
        <v>12896253.13</v>
      </c>
      <c r="F49" s="16">
        <v>899174.11</v>
      </c>
      <c r="G49" s="17">
        <f t="shared" si="2"/>
        <v>0.9302763290286006</v>
      </c>
      <c r="H49" s="18"/>
    </row>
    <row r="50" spans="1:8" ht="15.75">
      <c r="A50" s="45" t="s">
        <v>45</v>
      </c>
      <c r="B50" s="46"/>
      <c r="C50" s="14"/>
      <c r="D50" s="15">
        <v>9</v>
      </c>
      <c r="E50" s="16">
        <v>724459</v>
      </c>
      <c r="F50" s="16">
        <v>6465</v>
      </c>
      <c r="G50" s="17">
        <f t="shared" si="2"/>
        <v>0.9910760995446257</v>
      </c>
      <c r="H50" s="18"/>
    </row>
    <row r="51" spans="1:8" ht="15.75">
      <c r="A51" s="45" t="s">
        <v>46</v>
      </c>
      <c r="B51" s="46"/>
      <c r="C51" s="14"/>
      <c r="D51" s="15">
        <v>35</v>
      </c>
      <c r="E51" s="16">
        <v>3058785</v>
      </c>
      <c r="F51" s="16">
        <v>308650</v>
      </c>
      <c r="G51" s="17">
        <f t="shared" si="2"/>
        <v>0.8990939212792007</v>
      </c>
      <c r="H51" s="18"/>
    </row>
    <row r="52" spans="1:8" ht="15.75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48</v>
      </c>
      <c r="B53" s="46"/>
      <c r="C53" s="14"/>
      <c r="D53" s="15">
        <v>4</v>
      </c>
      <c r="E53" s="16">
        <v>306675</v>
      </c>
      <c r="F53" s="16">
        <v>36250</v>
      </c>
      <c r="G53" s="17">
        <f>1-(+F53/E53)</f>
        <v>0.8817966903073287</v>
      </c>
      <c r="H53" s="18"/>
    </row>
    <row r="54" spans="1:8" ht="15.75">
      <c r="A54" s="47" t="s">
        <v>69</v>
      </c>
      <c r="B54" s="48"/>
      <c r="C54" s="14"/>
      <c r="D54" s="15">
        <v>2</v>
      </c>
      <c r="E54" s="16">
        <v>296100</v>
      </c>
      <c r="F54" s="16">
        <v>-65700</v>
      </c>
      <c r="G54" s="17">
        <f>1-(+F54/E54)</f>
        <v>1.221884498480243</v>
      </c>
      <c r="H54" s="18"/>
    </row>
    <row r="55" spans="1:8" ht="15.75">
      <c r="A55" s="45" t="s">
        <v>70</v>
      </c>
      <c r="B55" s="48"/>
      <c r="C55" s="14"/>
      <c r="D55" s="15">
        <v>1307</v>
      </c>
      <c r="E55" s="16">
        <v>89746666.36</v>
      </c>
      <c r="F55" s="16">
        <v>10821482.6</v>
      </c>
      <c r="G55" s="17">
        <f>1-(+F55/E55)</f>
        <v>0.8794218990085728</v>
      </c>
      <c r="H55" s="18"/>
    </row>
    <row r="56" spans="1:8" ht="15.75">
      <c r="A56" s="45" t="s">
        <v>71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49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51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34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52</v>
      </c>
      <c r="B62" s="28"/>
      <c r="C62" s="51"/>
      <c r="D62" s="30">
        <f>SUM(D45:D58)</f>
        <v>2005</v>
      </c>
      <c r="E62" s="31">
        <f>SUM(E45:E61)</f>
        <v>168909872.18</v>
      </c>
      <c r="F62" s="31">
        <f>SUM(F45:F61)</f>
        <v>15553875.559999999</v>
      </c>
      <c r="G62" s="32">
        <f>1-(+F62/E62)</f>
        <v>0.9079161249768463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53</v>
      </c>
      <c r="B64" s="56"/>
      <c r="C64" s="59"/>
      <c r="D64" s="56"/>
      <c r="E64" s="56"/>
      <c r="F64" s="57">
        <f>F62+F40</f>
        <v>18150595.49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56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57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OCTOBER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123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2479193</v>
      </c>
      <c r="F10" s="16">
        <v>230377.5</v>
      </c>
      <c r="G10" s="115">
        <f aca="true" t="shared" si="0" ref="G10:G15">F10/E10</f>
        <v>0.0929243911224338</v>
      </c>
      <c r="H10" s="18"/>
    </row>
    <row r="11" spans="1:8" ht="15.75">
      <c r="A11" s="112" t="s">
        <v>126</v>
      </c>
      <c r="B11" s="13"/>
      <c r="C11" s="14"/>
      <c r="D11" s="15">
        <v>6</v>
      </c>
      <c r="E11" s="121">
        <v>580964</v>
      </c>
      <c r="F11" s="16">
        <v>157008</v>
      </c>
      <c r="G11" s="115">
        <f t="shared" si="0"/>
        <v>0.27025426704580663</v>
      </c>
      <c r="H11" s="18"/>
    </row>
    <row r="12" spans="1:8" ht="15.75">
      <c r="A12" s="112" t="s">
        <v>78</v>
      </c>
      <c r="B12" s="13"/>
      <c r="C12" s="14"/>
      <c r="D12" s="15">
        <v>2</v>
      </c>
      <c r="E12" s="121">
        <v>270338</v>
      </c>
      <c r="F12" s="16">
        <v>100926</v>
      </c>
      <c r="G12" s="115">
        <f t="shared" si="0"/>
        <v>0.37333264283970435</v>
      </c>
      <c r="H12" s="18"/>
    </row>
    <row r="13" spans="1:8" ht="15.75">
      <c r="A13" s="112" t="s">
        <v>130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28</v>
      </c>
      <c r="B14" s="13"/>
      <c r="C14" s="14"/>
      <c r="D14" s="15">
        <v>2</v>
      </c>
      <c r="E14" s="121">
        <v>397737</v>
      </c>
      <c r="F14" s="16">
        <v>70805</v>
      </c>
      <c r="G14" s="115">
        <f t="shared" si="0"/>
        <v>0.17801964614808277</v>
      </c>
      <c r="H14" s="18"/>
    </row>
    <row r="15" spans="1:8" ht="15.75">
      <c r="A15" s="112" t="s">
        <v>61</v>
      </c>
      <c r="B15" s="13"/>
      <c r="C15" s="14"/>
      <c r="D15" s="15">
        <v>1</v>
      </c>
      <c r="E15" s="121">
        <v>115078</v>
      </c>
      <c r="F15" s="16">
        <v>37213</v>
      </c>
      <c r="G15" s="115">
        <f t="shared" si="0"/>
        <v>0.32337197379168914</v>
      </c>
      <c r="H15" s="18"/>
    </row>
    <row r="16" spans="1:8" ht="15.75">
      <c r="A16" s="112" t="s">
        <v>10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16</v>
      </c>
      <c r="B17" s="13"/>
      <c r="C17" s="14"/>
      <c r="D17" s="15">
        <v>2</v>
      </c>
      <c r="E17" s="121">
        <v>1318373</v>
      </c>
      <c r="F17" s="16">
        <v>185908</v>
      </c>
      <c r="G17" s="17">
        <f aca="true" t="shared" si="1" ref="G17:G23">F17/E17</f>
        <v>0.14101320339539722</v>
      </c>
      <c r="H17" s="18"/>
    </row>
    <row r="18" spans="1:8" ht="15.75">
      <c r="A18" s="112" t="s">
        <v>17</v>
      </c>
      <c r="B18" s="13"/>
      <c r="C18" s="14"/>
      <c r="D18" s="15">
        <v>2</v>
      </c>
      <c r="E18" s="121">
        <v>1701834</v>
      </c>
      <c r="F18" s="16">
        <v>282039</v>
      </c>
      <c r="G18" s="115">
        <f t="shared" si="1"/>
        <v>0.16572650446518286</v>
      </c>
      <c r="H18" s="18"/>
    </row>
    <row r="19" spans="1:8" ht="15.75">
      <c r="A19" s="112" t="s">
        <v>62</v>
      </c>
      <c r="B19" s="13"/>
      <c r="C19" s="14"/>
      <c r="D19" s="15">
        <v>1</v>
      </c>
      <c r="E19" s="121">
        <v>329606</v>
      </c>
      <c r="F19" s="16">
        <v>74676</v>
      </c>
      <c r="G19" s="17">
        <f t="shared" si="1"/>
        <v>0.22656140968307617</v>
      </c>
      <c r="H19" s="18"/>
    </row>
    <row r="20" spans="1:8" ht="15.75">
      <c r="A20" s="112" t="s">
        <v>20</v>
      </c>
      <c r="B20" s="13"/>
      <c r="C20" s="14"/>
      <c r="D20" s="15">
        <v>1</v>
      </c>
      <c r="E20" s="121">
        <v>49758</v>
      </c>
      <c r="F20" s="16">
        <v>11531</v>
      </c>
      <c r="G20" s="17">
        <f t="shared" si="1"/>
        <v>0.2317416294867157</v>
      </c>
      <c r="H20" s="18"/>
    </row>
    <row r="21" spans="1:8" ht="15.75">
      <c r="A21" s="112" t="s">
        <v>144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63</v>
      </c>
      <c r="B22" s="13"/>
      <c r="C22" s="14"/>
      <c r="D22" s="15">
        <v>7</v>
      </c>
      <c r="E22" s="121">
        <v>6477167</v>
      </c>
      <c r="F22" s="16">
        <v>872222</v>
      </c>
      <c r="G22" s="17">
        <f t="shared" si="1"/>
        <v>0.13466103313377592</v>
      </c>
      <c r="H22" s="18"/>
    </row>
    <row r="23" spans="1:8" ht="15.75">
      <c r="A23" s="112" t="s">
        <v>64</v>
      </c>
      <c r="B23" s="13"/>
      <c r="C23" s="14"/>
      <c r="D23" s="15">
        <v>2</v>
      </c>
      <c r="E23" s="121">
        <v>1775231</v>
      </c>
      <c r="F23" s="16">
        <v>174760.5</v>
      </c>
      <c r="G23" s="17">
        <f t="shared" si="1"/>
        <v>0.09844380815792424</v>
      </c>
      <c r="H23" s="18"/>
    </row>
    <row r="24" spans="1:8" ht="15.75">
      <c r="A24" s="113" t="s">
        <v>23</v>
      </c>
      <c r="B24" s="13"/>
      <c r="C24" s="14"/>
      <c r="D24" s="15">
        <v>3</v>
      </c>
      <c r="E24" s="121">
        <v>737510</v>
      </c>
      <c r="F24" s="16">
        <v>160785</v>
      </c>
      <c r="G24" s="17">
        <f>F24/E24</f>
        <v>0.21801060324605767</v>
      </c>
      <c r="H24" s="18"/>
    </row>
    <row r="25" spans="1:8" ht="15.75">
      <c r="A25" s="113" t="s">
        <v>24</v>
      </c>
      <c r="B25" s="13"/>
      <c r="C25" s="14"/>
      <c r="D25" s="15">
        <v>13</v>
      </c>
      <c r="E25" s="121">
        <v>111092</v>
      </c>
      <c r="F25" s="16">
        <v>111092</v>
      </c>
      <c r="G25" s="17">
        <f>F25/E25</f>
        <v>1</v>
      </c>
      <c r="H25" s="18"/>
    </row>
    <row r="26" spans="1:8" ht="15.75">
      <c r="A26" s="114" t="s">
        <v>25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26</v>
      </c>
      <c r="B27" s="13"/>
      <c r="C27" s="14"/>
      <c r="D27" s="15"/>
      <c r="E27" s="121">
        <v>29220</v>
      </c>
      <c r="F27" s="16">
        <v>9066</v>
      </c>
      <c r="G27" s="17">
        <f>F27/E27</f>
        <v>0.31026694045174535</v>
      </c>
      <c r="H27" s="18"/>
    </row>
    <row r="28" spans="1:8" ht="15.75">
      <c r="A28" s="112" t="s">
        <v>65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27</v>
      </c>
      <c r="B29" s="13"/>
      <c r="C29" s="14"/>
      <c r="D29" s="15">
        <v>2</v>
      </c>
      <c r="E29" s="121">
        <v>249291</v>
      </c>
      <c r="F29" s="16">
        <v>86425</v>
      </c>
      <c r="G29" s="17">
        <f>F29/E29</f>
        <v>0.34668319353687055</v>
      </c>
      <c r="H29" s="18"/>
    </row>
    <row r="30" spans="1:8" ht="15.75">
      <c r="A30" s="114" t="s">
        <v>150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66</v>
      </c>
      <c r="B31" s="13"/>
      <c r="C31" s="14"/>
      <c r="D31" s="15">
        <v>1</v>
      </c>
      <c r="E31" s="116">
        <v>227147</v>
      </c>
      <c r="F31" s="16">
        <v>84756.5</v>
      </c>
      <c r="G31" s="115">
        <f>F31/E31</f>
        <v>0.3731350182921192</v>
      </c>
      <c r="H31" s="18"/>
    </row>
    <row r="32" spans="1:8" ht="15.75">
      <c r="A32" s="114" t="s">
        <v>131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67</v>
      </c>
      <c r="B33" s="13"/>
      <c r="C33" s="14"/>
      <c r="D33" s="15">
        <v>11</v>
      </c>
      <c r="E33" s="116">
        <v>1311527</v>
      </c>
      <c r="F33" s="19">
        <v>294238.5</v>
      </c>
      <c r="G33" s="115">
        <f>F33/E33</f>
        <v>0.22434803095933215</v>
      </c>
      <c r="H33" s="18"/>
    </row>
    <row r="34" spans="1:8" ht="15.75">
      <c r="A34" s="112" t="s">
        <v>68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120</v>
      </c>
      <c r="B35" s="13"/>
      <c r="C35" s="14"/>
      <c r="D35" s="15">
        <v>1</v>
      </c>
      <c r="E35" s="121">
        <v>168741</v>
      </c>
      <c r="F35" s="16">
        <v>35178.5</v>
      </c>
      <c r="G35" s="115">
        <f>F35/E35</f>
        <v>0.20847630392139432</v>
      </c>
      <c r="H35" s="18"/>
    </row>
    <row r="36" spans="1:8" ht="15">
      <c r="A36" s="20" t="s">
        <v>32</v>
      </c>
      <c r="B36" s="13"/>
      <c r="C36" s="14"/>
      <c r="D36" s="21"/>
      <c r="E36" s="116">
        <v>66558</v>
      </c>
      <c r="F36" s="19">
        <v>13114</v>
      </c>
      <c r="G36" s="23"/>
      <c r="H36" s="18"/>
    </row>
    <row r="37" spans="1:8" ht="15">
      <c r="A37" s="20" t="s">
        <v>33</v>
      </c>
      <c r="B37" s="13"/>
      <c r="C37" s="14"/>
      <c r="D37" s="21"/>
      <c r="E37" s="116"/>
      <c r="F37" s="19">
        <v>100</v>
      </c>
      <c r="G37" s="23"/>
      <c r="H37" s="18"/>
    </row>
    <row r="38" spans="1:8" ht="15">
      <c r="A38" s="20" t="s">
        <v>34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35</v>
      </c>
      <c r="B40" s="28"/>
      <c r="C40" s="33"/>
      <c r="D40" s="30">
        <f>SUM(D9:D39)</f>
        <v>63</v>
      </c>
      <c r="E40" s="31">
        <f>SUM(E9:E39)</f>
        <v>18396365</v>
      </c>
      <c r="F40" s="31">
        <f>SUM(F9:F39)</f>
        <v>2992221.5</v>
      </c>
      <c r="G40" s="32">
        <f>F40/E40</f>
        <v>0.162652866476611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36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37</v>
      </c>
      <c r="F43" s="39" t="s">
        <v>37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38</v>
      </c>
      <c r="F44" s="41" t="s">
        <v>8</v>
      </c>
      <c r="G44" s="41" t="s">
        <v>39</v>
      </c>
      <c r="H44" s="18"/>
    </row>
    <row r="45" spans="1:8" ht="15.75">
      <c r="A45" s="45" t="s">
        <v>40</v>
      </c>
      <c r="B45" s="46"/>
      <c r="C45" s="14"/>
      <c r="D45" s="15">
        <v>67</v>
      </c>
      <c r="E45" s="16">
        <v>10612098.2</v>
      </c>
      <c r="F45" s="16">
        <v>662087.37</v>
      </c>
      <c r="G45" s="17">
        <f>1-(+F45/E45)</f>
        <v>0.9376101353830292</v>
      </c>
      <c r="H45" s="18"/>
    </row>
    <row r="46" spans="1:8" ht="15.75">
      <c r="A46" s="45" t="s">
        <v>41</v>
      </c>
      <c r="B46" s="46"/>
      <c r="C46" s="14"/>
      <c r="D46" s="15">
        <v>2</v>
      </c>
      <c r="E46" s="16">
        <v>1234004.9</v>
      </c>
      <c r="F46" s="16">
        <v>178582</v>
      </c>
      <c r="G46" s="17"/>
      <c r="H46" s="18"/>
    </row>
    <row r="47" spans="1:8" ht="15.75">
      <c r="A47" s="45" t="s">
        <v>42</v>
      </c>
      <c r="B47" s="46"/>
      <c r="C47" s="14"/>
      <c r="D47" s="15">
        <v>222</v>
      </c>
      <c r="E47" s="16">
        <v>21319762.75</v>
      </c>
      <c r="F47" s="16">
        <v>1200094.11</v>
      </c>
      <c r="G47" s="17">
        <f aca="true" t="shared" si="2" ref="G47:G55">1-(+F47/E47)</f>
        <v>0.9437097811981984</v>
      </c>
      <c r="H47" s="18"/>
    </row>
    <row r="48" spans="1:8" ht="15.75">
      <c r="A48" s="45" t="s">
        <v>43</v>
      </c>
      <c r="B48" s="46"/>
      <c r="C48" s="14"/>
      <c r="D48" s="15">
        <v>8</v>
      </c>
      <c r="E48" s="16">
        <v>2000474.5</v>
      </c>
      <c r="F48" s="16">
        <v>94014.69</v>
      </c>
      <c r="G48" s="17">
        <f t="shared" si="2"/>
        <v>0.9530038048473</v>
      </c>
      <c r="H48" s="18"/>
    </row>
    <row r="49" spans="1:8" ht="15.75">
      <c r="A49" s="45" t="s">
        <v>44</v>
      </c>
      <c r="B49" s="46"/>
      <c r="C49" s="14"/>
      <c r="D49" s="15">
        <v>132</v>
      </c>
      <c r="E49" s="16">
        <v>16289655.59</v>
      </c>
      <c r="F49" s="16">
        <v>1413853.44</v>
      </c>
      <c r="G49" s="17">
        <f t="shared" si="2"/>
        <v>0.9132054430378537</v>
      </c>
      <c r="H49" s="18"/>
    </row>
    <row r="50" spans="1:8" ht="15.75">
      <c r="A50" s="45" t="s">
        <v>45</v>
      </c>
      <c r="B50" s="46"/>
      <c r="C50" s="14"/>
      <c r="D50" s="15">
        <v>8</v>
      </c>
      <c r="E50" s="16">
        <v>2872670</v>
      </c>
      <c r="F50" s="16">
        <v>51260</v>
      </c>
      <c r="G50" s="17">
        <f t="shared" si="2"/>
        <v>0.9821559733627601</v>
      </c>
      <c r="H50" s="18"/>
    </row>
    <row r="51" spans="1:8" ht="15.75">
      <c r="A51" s="45" t="s">
        <v>46</v>
      </c>
      <c r="B51" s="46"/>
      <c r="C51" s="14"/>
      <c r="D51" s="15">
        <v>15</v>
      </c>
      <c r="E51" s="16">
        <v>2670720</v>
      </c>
      <c r="F51" s="16">
        <v>248505</v>
      </c>
      <c r="G51" s="17">
        <f t="shared" si="2"/>
        <v>0.9069520578720345</v>
      </c>
      <c r="H51" s="18"/>
    </row>
    <row r="52" spans="1:8" ht="15.75">
      <c r="A52" s="45" t="s">
        <v>47</v>
      </c>
      <c r="B52" s="46"/>
      <c r="C52" s="14"/>
      <c r="D52" s="15">
        <v>2</v>
      </c>
      <c r="E52" s="16">
        <v>316780</v>
      </c>
      <c r="F52" s="16">
        <v>49970</v>
      </c>
      <c r="G52" s="17">
        <f t="shared" si="2"/>
        <v>0.8422564555843172</v>
      </c>
      <c r="H52" s="18"/>
    </row>
    <row r="53" spans="1:8" ht="15.75">
      <c r="A53" s="45" t="s">
        <v>48</v>
      </c>
      <c r="B53" s="46"/>
      <c r="C53" s="14"/>
      <c r="D53" s="15">
        <v>4</v>
      </c>
      <c r="E53" s="16">
        <v>825050</v>
      </c>
      <c r="F53" s="16">
        <v>55974.99</v>
      </c>
      <c r="G53" s="17">
        <f t="shared" si="2"/>
        <v>0.9321556390521787</v>
      </c>
      <c r="H53" s="18"/>
    </row>
    <row r="54" spans="1:8" ht="15.75">
      <c r="A54" s="47" t="s">
        <v>69</v>
      </c>
      <c r="B54" s="48"/>
      <c r="C54" s="14"/>
      <c r="D54" s="15">
        <v>3</v>
      </c>
      <c r="E54" s="16">
        <v>232900</v>
      </c>
      <c r="F54" s="16">
        <v>-38200</v>
      </c>
      <c r="G54" s="17">
        <f t="shared" si="2"/>
        <v>1.1640188922284243</v>
      </c>
      <c r="H54" s="18"/>
    </row>
    <row r="55" spans="1:8" ht="15.75">
      <c r="A55" s="45" t="s">
        <v>70</v>
      </c>
      <c r="B55" s="48"/>
      <c r="C55" s="14"/>
      <c r="D55" s="15">
        <v>834</v>
      </c>
      <c r="E55" s="16">
        <v>62790403.72</v>
      </c>
      <c r="F55" s="16">
        <v>7449251.88</v>
      </c>
      <c r="G55" s="17">
        <f t="shared" si="2"/>
        <v>0.8813632109578671</v>
      </c>
      <c r="H55" s="18"/>
    </row>
    <row r="56" spans="1:8" ht="15.75">
      <c r="A56" s="45" t="s">
        <v>71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49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51</v>
      </c>
      <c r="B59" s="46"/>
      <c r="C59" s="14"/>
      <c r="D59" s="21"/>
      <c r="E59" s="22"/>
      <c r="F59" s="16">
        <v>0.19</v>
      </c>
      <c r="G59" s="23"/>
      <c r="H59" s="18"/>
    </row>
    <row r="60" spans="1:8" ht="15">
      <c r="A60" s="20" t="s">
        <v>34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52</v>
      </c>
      <c r="B62" s="28"/>
      <c r="C62" s="59"/>
      <c r="D62" s="30">
        <f>SUM(D45:D58)</f>
        <v>1297</v>
      </c>
      <c r="E62" s="31">
        <f>SUM(E45:E61)</f>
        <v>121164519.66</v>
      </c>
      <c r="F62" s="31">
        <f>SUM(F45:F61)</f>
        <v>11365393.67</v>
      </c>
      <c r="G62" s="32">
        <f>1-(F62/E62)</f>
        <v>0.9061986652372126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53</v>
      </c>
      <c r="B64" s="56"/>
      <c r="C64" s="59"/>
      <c r="D64" s="75"/>
      <c r="E64" s="56"/>
      <c r="F64" s="57">
        <f>F62+F40</f>
        <v>14357615.17</v>
      </c>
      <c r="G64" s="56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OCTOBER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142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2</v>
      </c>
      <c r="E10" s="16">
        <v>296866</v>
      </c>
      <c r="F10" s="16">
        <v>66546</v>
      </c>
      <c r="G10" s="17">
        <f aca="true" t="shared" si="0" ref="G10:G15">F10/E10</f>
        <v>0.22416174300863015</v>
      </c>
      <c r="H10" s="18"/>
    </row>
    <row r="11" spans="1:8" ht="15.75">
      <c r="A11" s="112" t="s">
        <v>123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74</v>
      </c>
      <c r="B12" s="13"/>
      <c r="C12" s="14"/>
      <c r="D12" s="15">
        <v>1</v>
      </c>
      <c r="E12" s="16">
        <v>154865</v>
      </c>
      <c r="F12" s="16">
        <v>46889</v>
      </c>
      <c r="G12" s="17">
        <f t="shared" si="0"/>
        <v>0.3027733832692991</v>
      </c>
      <c r="H12" s="18"/>
    </row>
    <row r="13" spans="1:8" ht="15.75">
      <c r="A13" s="112" t="s">
        <v>75</v>
      </c>
      <c r="B13" s="13"/>
      <c r="C13" s="14"/>
      <c r="D13" s="15">
        <v>1</v>
      </c>
      <c r="E13" s="16">
        <v>24768</v>
      </c>
      <c r="F13" s="16">
        <v>7682</v>
      </c>
      <c r="G13" s="17">
        <f t="shared" si="0"/>
        <v>0.3101582687338501</v>
      </c>
      <c r="H13" s="18"/>
    </row>
    <row r="14" spans="1:8" ht="15.75">
      <c r="A14" s="112" t="s">
        <v>141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28</v>
      </c>
      <c r="B15" s="13"/>
      <c r="C15" s="14"/>
      <c r="D15" s="15">
        <v>1</v>
      </c>
      <c r="E15" s="16">
        <v>7790</v>
      </c>
      <c r="F15" s="16">
        <v>3314</v>
      </c>
      <c r="G15" s="17">
        <f t="shared" si="0"/>
        <v>0.42541720154043644</v>
      </c>
      <c r="H15" s="18"/>
    </row>
    <row r="16" spans="1:8" ht="15.75">
      <c r="A16" s="112" t="s">
        <v>136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18</v>
      </c>
      <c r="B17" s="13"/>
      <c r="C17" s="14"/>
      <c r="D17" s="15">
        <v>1</v>
      </c>
      <c r="E17" s="16">
        <v>5818</v>
      </c>
      <c r="F17" s="16">
        <v>823.5</v>
      </c>
      <c r="G17" s="17">
        <f>F17/E17</f>
        <v>0.1415434857339292</v>
      </c>
      <c r="H17" s="18"/>
    </row>
    <row r="18" spans="1:8" ht="15.75">
      <c r="A18" s="112" t="s">
        <v>16</v>
      </c>
      <c r="B18" s="13"/>
      <c r="C18" s="14"/>
      <c r="D18" s="15">
        <v>1</v>
      </c>
      <c r="E18" s="16">
        <v>422294</v>
      </c>
      <c r="F18" s="16">
        <v>84694.5</v>
      </c>
      <c r="G18" s="17">
        <f>F18/E18</f>
        <v>0.20055814195797242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124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133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94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147</v>
      </c>
      <c r="B23" s="13"/>
      <c r="C23" s="14"/>
      <c r="D23" s="15">
        <v>3</v>
      </c>
      <c r="E23" s="16">
        <v>741769</v>
      </c>
      <c r="F23" s="16">
        <v>83729.5</v>
      </c>
      <c r="G23" s="17">
        <f>F23/E23</f>
        <v>0.11287813321937153</v>
      </c>
      <c r="H23" s="18"/>
    </row>
    <row r="24" spans="1:8" ht="15.75">
      <c r="A24" s="112" t="s">
        <v>10</v>
      </c>
      <c r="B24" s="13"/>
      <c r="C24" s="14"/>
      <c r="D24" s="15">
        <v>5</v>
      </c>
      <c r="E24" s="16">
        <v>1255</v>
      </c>
      <c r="F24" s="16">
        <v>932</v>
      </c>
      <c r="G24" s="17">
        <f>F24/E24</f>
        <v>0.7426294820717132</v>
      </c>
      <c r="H24" s="18"/>
    </row>
    <row r="25" spans="1:8" ht="15.75">
      <c r="A25" s="113" t="s">
        <v>23</v>
      </c>
      <c r="B25" s="13"/>
      <c r="C25" s="14"/>
      <c r="D25" s="15">
        <v>2</v>
      </c>
      <c r="E25" s="16">
        <v>115290</v>
      </c>
      <c r="F25" s="16">
        <v>43493</v>
      </c>
      <c r="G25" s="17">
        <f>F25/E25</f>
        <v>0.3772486772486772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109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78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134</v>
      </c>
      <c r="B31" s="13"/>
      <c r="C31" s="14"/>
      <c r="D31" s="15">
        <v>1</v>
      </c>
      <c r="E31" s="16">
        <v>2630</v>
      </c>
      <c r="F31" s="16">
        <v>1150</v>
      </c>
      <c r="G31" s="17">
        <f>F31/E31</f>
        <v>0.4372623574144487</v>
      </c>
      <c r="H31" s="18"/>
    </row>
    <row r="32" spans="1:8" ht="15.75">
      <c r="A32" s="114" t="s">
        <v>61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120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125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32</v>
      </c>
      <c r="B35" s="13"/>
      <c r="C35" s="14"/>
      <c r="D35" s="21"/>
      <c r="E35" s="70">
        <v>1260</v>
      </c>
      <c r="F35" s="16">
        <v>0</v>
      </c>
      <c r="G35" s="23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18</v>
      </c>
      <c r="E39" s="31">
        <f>SUM(E9:E38)</f>
        <v>1774605</v>
      </c>
      <c r="F39" s="31">
        <f>SUM(F9:F38)</f>
        <v>339253.5</v>
      </c>
      <c r="G39" s="32">
        <f>F39/E39</f>
        <v>0.1911712747343775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32</v>
      </c>
      <c r="E44" s="16">
        <v>1387615.45</v>
      </c>
      <c r="F44" s="16">
        <v>77805.9</v>
      </c>
      <c r="G44" s="17">
        <f>1-(+F44/E44)</f>
        <v>0.9439283412418045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135</v>
      </c>
      <c r="E46" s="16">
        <v>4998849.75</v>
      </c>
      <c r="F46" s="16">
        <v>329573.32</v>
      </c>
      <c r="G46" s="17">
        <f>1-(+F46/E46)</f>
        <v>0.9340701688423422</v>
      </c>
      <c r="H46" s="18"/>
    </row>
    <row r="47" spans="1:8" ht="15.75">
      <c r="A47" s="45" t="s">
        <v>43</v>
      </c>
      <c r="B47" s="46"/>
      <c r="C47" s="14"/>
      <c r="D47" s="15">
        <v>10</v>
      </c>
      <c r="E47" s="16">
        <v>204024</v>
      </c>
      <c r="F47" s="16">
        <v>10590.5</v>
      </c>
      <c r="G47" s="17">
        <f>1-(+F47/E47)</f>
        <v>0.9480918911500608</v>
      </c>
      <c r="H47" s="18"/>
    </row>
    <row r="48" spans="1:8" ht="15.75">
      <c r="A48" s="45" t="s">
        <v>44</v>
      </c>
      <c r="B48" s="46"/>
      <c r="C48" s="14"/>
      <c r="D48" s="15">
        <v>65</v>
      </c>
      <c r="E48" s="16">
        <v>2790586</v>
      </c>
      <c r="F48" s="16">
        <v>251657.27</v>
      </c>
      <c r="G48" s="17">
        <f>1-(+F48/E48)</f>
        <v>0.909819202848434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20</v>
      </c>
      <c r="E50" s="16">
        <v>635665</v>
      </c>
      <c r="F50" s="16">
        <v>37805</v>
      </c>
      <c r="G50" s="17">
        <f>1-(+F50/E50)</f>
        <v>0.9405268498344254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69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70</v>
      </c>
      <c r="B54" s="48"/>
      <c r="C54" s="14"/>
      <c r="D54" s="15">
        <v>697</v>
      </c>
      <c r="E54" s="16">
        <v>38427088.1</v>
      </c>
      <c r="F54" s="16">
        <v>4721233.46</v>
      </c>
      <c r="G54" s="17">
        <f>1-(+F54/E54)</f>
        <v>0.8771378812853634</v>
      </c>
      <c r="H54" s="18"/>
    </row>
    <row r="55" spans="1:8" ht="15.75">
      <c r="A55" s="45" t="s">
        <v>71</v>
      </c>
      <c r="B55" s="48"/>
      <c r="C55" s="14"/>
      <c r="D55" s="15">
        <v>2</v>
      </c>
      <c r="E55" s="16">
        <v>485894.11</v>
      </c>
      <c r="F55" s="16">
        <v>12453.61</v>
      </c>
      <c r="G55" s="17">
        <f>1-(+F55/E55)</f>
        <v>0.9743697037200142</v>
      </c>
      <c r="H55" s="18"/>
    </row>
    <row r="56" spans="1:8" ht="15">
      <c r="A56" s="20" t="s">
        <v>49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51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34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52</v>
      </c>
      <c r="B61" s="28"/>
      <c r="C61" s="29"/>
      <c r="D61" s="30">
        <f>SUM(D44:D57)</f>
        <v>961</v>
      </c>
      <c r="E61" s="31">
        <f>SUM(E44:E60)</f>
        <v>48929722.41</v>
      </c>
      <c r="F61" s="31">
        <f>SUM(F44:F60)</f>
        <v>5441119.0600000005</v>
      </c>
      <c r="G61" s="32">
        <f>1-(+F61/E61)</f>
        <v>0.8887972628496259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53</v>
      </c>
      <c r="B63" s="56"/>
      <c r="C63" s="56"/>
      <c r="D63" s="56"/>
      <c r="E63" s="56"/>
      <c r="F63" s="57">
        <f>F61+F39</f>
        <v>5780372.5600000005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OCTOBER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142</v>
      </c>
      <c r="B9" s="13"/>
      <c r="C9" s="14"/>
      <c r="D9" s="15">
        <v>7</v>
      </c>
      <c r="E9" s="121">
        <v>9710</v>
      </c>
      <c r="F9" s="16">
        <v>3234</v>
      </c>
      <c r="G9" s="17">
        <f aca="true" t="shared" si="0" ref="G9:G20">F9/E9</f>
        <v>0.33305870236869206</v>
      </c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123</v>
      </c>
      <c r="B11" s="13"/>
      <c r="C11" s="14"/>
      <c r="D11" s="15">
        <v>8</v>
      </c>
      <c r="E11" s="121">
        <v>1887496</v>
      </c>
      <c r="F11" s="16">
        <v>475705</v>
      </c>
      <c r="G11" s="17">
        <f t="shared" si="0"/>
        <v>0.2520296731754663</v>
      </c>
      <c r="H11" s="18"/>
    </row>
    <row r="12" spans="1:8" ht="15.75">
      <c r="A12" s="112" t="s">
        <v>74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75</v>
      </c>
      <c r="B13" s="13"/>
      <c r="C13" s="14"/>
      <c r="D13" s="15">
        <v>1</v>
      </c>
      <c r="E13" s="121">
        <v>147436</v>
      </c>
      <c r="F13" s="16">
        <v>60364</v>
      </c>
      <c r="G13" s="17">
        <f t="shared" si="0"/>
        <v>0.40942510648688246</v>
      </c>
      <c r="H13" s="18"/>
    </row>
    <row r="14" spans="1:8" ht="15.75">
      <c r="A14" s="112" t="s">
        <v>141</v>
      </c>
      <c r="B14" s="13"/>
      <c r="C14" s="14"/>
      <c r="D14" s="15">
        <v>1</v>
      </c>
      <c r="E14" s="121">
        <v>101585</v>
      </c>
      <c r="F14" s="16">
        <v>25426</v>
      </c>
      <c r="G14" s="17">
        <f t="shared" si="0"/>
        <v>0.2502928581975685</v>
      </c>
      <c r="H14" s="18"/>
    </row>
    <row r="15" spans="1:8" ht="15.75">
      <c r="A15" s="112" t="s">
        <v>28</v>
      </c>
      <c r="B15" s="13"/>
      <c r="C15" s="14"/>
      <c r="D15" s="15">
        <v>1</v>
      </c>
      <c r="E15" s="121">
        <v>273872</v>
      </c>
      <c r="F15" s="16">
        <v>102029</v>
      </c>
      <c r="G15" s="17">
        <f t="shared" si="0"/>
        <v>0.3725426476602208</v>
      </c>
      <c r="H15" s="18"/>
    </row>
    <row r="16" spans="1:8" ht="15.75">
      <c r="A16" s="112" t="s">
        <v>136</v>
      </c>
      <c r="B16" s="13"/>
      <c r="C16" s="14"/>
      <c r="D16" s="15">
        <v>1</v>
      </c>
      <c r="E16" s="121">
        <v>144203</v>
      </c>
      <c r="F16" s="16">
        <v>47652.5</v>
      </c>
      <c r="G16" s="17">
        <f t="shared" si="0"/>
        <v>0.3304542901326602</v>
      </c>
      <c r="H16" s="18"/>
    </row>
    <row r="17" spans="1:8" ht="15.75">
      <c r="A17" s="112" t="s">
        <v>18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16</v>
      </c>
      <c r="B18" s="13"/>
      <c r="C18" s="14"/>
      <c r="D18" s="15">
        <v>2</v>
      </c>
      <c r="E18" s="121">
        <v>691692</v>
      </c>
      <c r="F18" s="16">
        <v>55372</v>
      </c>
      <c r="G18" s="17">
        <f t="shared" si="0"/>
        <v>0.08005297155381297</v>
      </c>
      <c r="H18" s="18"/>
    </row>
    <row r="19" spans="1:8" ht="15.75">
      <c r="A19" s="112" t="s">
        <v>17</v>
      </c>
      <c r="B19" s="13"/>
      <c r="C19" s="14"/>
      <c r="D19" s="15">
        <v>2</v>
      </c>
      <c r="E19" s="121">
        <v>1335346</v>
      </c>
      <c r="F19" s="16">
        <v>358795</v>
      </c>
      <c r="G19" s="17">
        <f t="shared" si="0"/>
        <v>0.26869066144654646</v>
      </c>
      <c r="H19" s="18"/>
    </row>
    <row r="20" spans="1:8" ht="15.75">
      <c r="A20" s="112" t="s">
        <v>124</v>
      </c>
      <c r="B20" s="13"/>
      <c r="C20" s="14"/>
      <c r="D20" s="15">
        <v>22</v>
      </c>
      <c r="E20" s="121">
        <v>2718767</v>
      </c>
      <c r="F20" s="16">
        <v>258307.5</v>
      </c>
      <c r="G20" s="17">
        <f t="shared" si="0"/>
        <v>0.09500906109276742</v>
      </c>
      <c r="H20" s="18"/>
    </row>
    <row r="21" spans="1:8" ht="15.75">
      <c r="A21" s="112" t="s">
        <v>133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94</v>
      </c>
      <c r="B22" s="13"/>
      <c r="C22" s="14"/>
      <c r="D22" s="15">
        <v>1</v>
      </c>
      <c r="E22" s="121">
        <v>62342</v>
      </c>
      <c r="F22" s="16">
        <v>12926.5</v>
      </c>
      <c r="G22" s="17">
        <f>F22/E22</f>
        <v>0.20734817618940682</v>
      </c>
      <c r="H22" s="18"/>
    </row>
    <row r="23" spans="1:8" ht="15.75">
      <c r="A23" s="112" t="s">
        <v>147</v>
      </c>
      <c r="B23" s="13"/>
      <c r="C23" s="14"/>
      <c r="D23" s="15"/>
      <c r="E23" s="121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23</v>
      </c>
      <c r="B25" s="13"/>
      <c r="C25" s="14"/>
      <c r="D25" s="15">
        <v>4</v>
      </c>
      <c r="E25" s="121">
        <v>717086</v>
      </c>
      <c r="F25" s="16">
        <v>178043</v>
      </c>
      <c r="G25" s="17">
        <f>F25/E25</f>
        <v>0.24828681636512218</v>
      </c>
      <c r="H25" s="18"/>
    </row>
    <row r="26" spans="1:8" ht="15.75">
      <c r="A26" s="113" t="s">
        <v>24</v>
      </c>
      <c r="B26" s="13"/>
      <c r="C26" s="14"/>
      <c r="D26" s="15">
        <v>13</v>
      </c>
      <c r="E26" s="121">
        <v>155648</v>
      </c>
      <c r="F26" s="16">
        <v>155648</v>
      </c>
      <c r="G26" s="17">
        <f>F26/E26</f>
        <v>1</v>
      </c>
      <c r="H26" s="18"/>
    </row>
    <row r="27" spans="1:8" ht="15.75">
      <c r="A27" s="114" t="s">
        <v>25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21">
        <v>37060</v>
      </c>
      <c r="F28" s="16">
        <v>9510</v>
      </c>
      <c r="G28" s="17">
        <f aca="true" t="shared" si="1" ref="G28:G34">F28/E28</f>
        <v>0.2566109012412304</v>
      </c>
      <c r="H28" s="18"/>
    </row>
    <row r="29" spans="1:8" ht="15.75">
      <c r="A29" s="114" t="s">
        <v>109</v>
      </c>
      <c r="B29" s="13"/>
      <c r="C29" s="14"/>
      <c r="D29" s="15">
        <v>1</v>
      </c>
      <c r="E29" s="121">
        <v>75433</v>
      </c>
      <c r="F29" s="16">
        <v>32191.5</v>
      </c>
      <c r="G29" s="17">
        <f t="shared" si="1"/>
        <v>0.42675619423859584</v>
      </c>
      <c r="H29" s="18"/>
    </row>
    <row r="30" spans="1:8" ht="15.75">
      <c r="A30" s="114" t="s">
        <v>78</v>
      </c>
      <c r="B30" s="13"/>
      <c r="C30" s="14"/>
      <c r="D30" s="15">
        <v>2</v>
      </c>
      <c r="E30" s="121">
        <v>182734</v>
      </c>
      <c r="F30" s="16">
        <v>68249.5</v>
      </c>
      <c r="G30" s="17">
        <f t="shared" si="1"/>
        <v>0.3734909759541191</v>
      </c>
      <c r="H30" s="18"/>
    </row>
    <row r="31" spans="1:8" ht="15.75">
      <c r="A31" s="114" t="s">
        <v>134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61</v>
      </c>
      <c r="B32" s="13"/>
      <c r="C32" s="14"/>
      <c r="D32" s="15">
        <v>2</v>
      </c>
      <c r="E32" s="121">
        <v>107437</v>
      </c>
      <c r="F32" s="16">
        <v>37498</v>
      </c>
      <c r="G32" s="17">
        <f t="shared" si="1"/>
        <v>0.34902314844978916</v>
      </c>
      <c r="H32" s="18"/>
    </row>
    <row r="33" spans="1:8" ht="15.75">
      <c r="A33" s="114" t="s">
        <v>120</v>
      </c>
      <c r="B33" s="13"/>
      <c r="C33" s="14"/>
      <c r="D33" s="15">
        <v>1</v>
      </c>
      <c r="E33" s="121">
        <v>168115</v>
      </c>
      <c r="F33" s="16">
        <v>70975</v>
      </c>
      <c r="G33" s="17">
        <f t="shared" si="1"/>
        <v>0.42218124498111415</v>
      </c>
      <c r="H33" s="18"/>
    </row>
    <row r="34" spans="1:8" ht="15.75">
      <c r="A34" s="114" t="s">
        <v>125</v>
      </c>
      <c r="B34" s="13"/>
      <c r="C34" s="14"/>
      <c r="D34" s="15">
        <v>5</v>
      </c>
      <c r="E34" s="121">
        <v>1769957</v>
      </c>
      <c r="F34" s="16">
        <v>374254</v>
      </c>
      <c r="G34" s="17">
        <f t="shared" si="1"/>
        <v>0.21144807472723914</v>
      </c>
      <c r="H34" s="18"/>
    </row>
    <row r="35" spans="1:8" ht="15">
      <c r="A35" s="20" t="s">
        <v>32</v>
      </c>
      <c r="B35" s="13"/>
      <c r="C35" s="14"/>
      <c r="D35" s="21"/>
      <c r="E35" s="121">
        <v>1146139</v>
      </c>
      <c r="F35" s="16">
        <v>169673</v>
      </c>
      <c r="G35" s="23"/>
      <c r="H35" s="18"/>
    </row>
    <row r="36" spans="1:8" ht="15">
      <c r="A36" s="20" t="s">
        <v>51</v>
      </c>
      <c r="B36" s="13"/>
      <c r="C36" s="14"/>
      <c r="D36" s="21"/>
      <c r="E36" s="121"/>
      <c r="F36" s="16">
        <v>500</v>
      </c>
      <c r="G36" s="23"/>
      <c r="H36" s="18"/>
    </row>
    <row r="37" spans="1:8" ht="15">
      <c r="A37" s="20" t="s">
        <v>34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74</v>
      </c>
      <c r="E39" s="31">
        <f>SUM(E9:E38)</f>
        <v>11732058</v>
      </c>
      <c r="F39" s="31">
        <f>SUM(F9:F38)</f>
        <v>2496353.5</v>
      </c>
      <c r="G39" s="32">
        <f>F39/E39</f>
        <v>0.2127805283608383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163</v>
      </c>
      <c r="E44" s="16">
        <v>15854054.75</v>
      </c>
      <c r="F44" s="16">
        <v>876413.77</v>
      </c>
      <c r="G44" s="17">
        <f>1-(+F44/E44)</f>
        <v>0.9447198976022206</v>
      </c>
      <c r="H44" s="18"/>
    </row>
    <row r="45" spans="1:8" ht="15.75">
      <c r="A45" s="45" t="s">
        <v>41</v>
      </c>
      <c r="B45" s="46"/>
      <c r="C45" s="14"/>
      <c r="D45" s="15">
        <v>3</v>
      </c>
      <c r="E45" s="16">
        <v>1071998.21</v>
      </c>
      <c r="F45" s="16">
        <v>116093.06</v>
      </c>
      <c r="G45" s="17"/>
      <c r="H45" s="18"/>
    </row>
    <row r="46" spans="1:8" ht="15.75">
      <c r="A46" s="45" t="s">
        <v>42</v>
      </c>
      <c r="B46" s="46"/>
      <c r="C46" s="14"/>
      <c r="D46" s="15">
        <v>281</v>
      </c>
      <c r="E46" s="16">
        <v>11891178</v>
      </c>
      <c r="F46" s="16">
        <v>708027.91</v>
      </c>
      <c r="G46" s="17">
        <f aca="true" t="shared" si="2" ref="G46:G53">1-(+F46/E46)</f>
        <v>0.9404577149547336</v>
      </c>
      <c r="H46" s="18"/>
    </row>
    <row r="47" spans="1:8" ht="15.75">
      <c r="A47" s="45" t="s">
        <v>43</v>
      </c>
      <c r="B47" s="46"/>
      <c r="C47" s="14"/>
      <c r="D47" s="15">
        <v>37</v>
      </c>
      <c r="E47" s="16">
        <v>3731783.95</v>
      </c>
      <c r="F47" s="16">
        <v>267221.15</v>
      </c>
      <c r="G47" s="17">
        <f t="shared" si="2"/>
        <v>0.9283931884641928</v>
      </c>
      <c r="H47" s="18"/>
    </row>
    <row r="48" spans="1:8" ht="15.75">
      <c r="A48" s="45" t="s">
        <v>44</v>
      </c>
      <c r="B48" s="46"/>
      <c r="C48" s="14"/>
      <c r="D48" s="15">
        <v>90</v>
      </c>
      <c r="E48" s="16">
        <v>14472085.59</v>
      </c>
      <c r="F48" s="16">
        <v>914548.4</v>
      </c>
      <c r="G48" s="17">
        <f t="shared" si="2"/>
        <v>0.9368060398542737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21</v>
      </c>
      <c r="E50" s="16">
        <v>2921821.09</v>
      </c>
      <c r="F50" s="16">
        <v>291331.09</v>
      </c>
      <c r="G50" s="17">
        <f t="shared" si="2"/>
        <v>0.9002912632135186</v>
      </c>
      <c r="H50" s="18"/>
    </row>
    <row r="51" spans="1:8" ht="15.75">
      <c r="A51" s="45" t="s">
        <v>47</v>
      </c>
      <c r="B51" s="46"/>
      <c r="C51" s="14"/>
      <c r="D51" s="15">
        <v>3</v>
      </c>
      <c r="E51" s="16">
        <v>476390</v>
      </c>
      <c r="F51" s="16">
        <v>62590</v>
      </c>
      <c r="G51" s="17">
        <f t="shared" si="2"/>
        <v>0.8686160498751023</v>
      </c>
      <c r="H51" s="18"/>
    </row>
    <row r="52" spans="1:8" ht="15.75">
      <c r="A52" s="45" t="s">
        <v>48</v>
      </c>
      <c r="B52" s="46"/>
      <c r="C52" s="14"/>
      <c r="D52" s="15">
        <v>3</v>
      </c>
      <c r="E52" s="16">
        <v>459400</v>
      </c>
      <c r="F52" s="16">
        <v>41200</v>
      </c>
      <c r="G52" s="17">
        <f t="shared" si="2"/>
        <v>0.9103178058336961</v>
      </c>
      <c r="H52" s="18"/>
    </row>
    <row r="53" spans="1:8" ht="15.75">
      <c r="A53" s="47" t="s">
        <v>69</v>
      </c>
      <c r="B53" s="48"/>
      <c r="C53" s="14"/>
      <c r="D53" s="15">
        <v>2</v>
      </c>
      <c r="E53" s="16">
        <v>144100</v>
      </c>
      <c r="F53" s="16">
        <v>27100</v>
      </c>
      <c r="G53" s="17">
        <f t="shared" si="2"/>
        <v>0.8119361554476059</v>
      </c>
      <c r="H53" s="18"/>
    </row>
    <row r="54" spans="1:8" ht="15.75">
      <c r="A54" s="45" t="s">
        <v>70</v>
      </c>
      <c r="B54" s="48"/>
      <c r="C54" s="14"/>
      <c r="D54" s="15">
        <v>1477</v>
      </c>
      <c r="E54" s="16">
        <v>85294196.5</v>
      </c>
      <c r="F54" s="16">
        <v>9366038.46</v>
      </c>
      <c r="G54" s="17">
        <f>1-(+F54/E54)</f>
        <v>0.890191374743767</v>
      </c>
      <c r="H54" s="18"/>
    </row>
    <row r="55" spans="1:8" ht="15.75">
      <c r="A55" s="45" t="s">
        <v>71</v>
      </c>
      <c r="B55" s="48"/>
      <c r="C55" s="14"/>
      <c r="D55" s="15">
        <v>16</v>
      </c>
      <c r="E55" s="16">
        <v>807339.16</v>
      </c>
      <c r="F55" s="16">
        <v>98544.72</v>
      </c>
      <c r="G55" s="17">
        <f>1-(+F55/E55)</f>
        <v>0.8779388825880811</v>
      </c>
      <c r="H55" s="18"/>
    </row>
    <row r="56" spans="1:8" ht="15">
      <c r="A56" s="20" t="s">
        <v>49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51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34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52</v>
      </c>
      <c r="B61" s="28"/>
      <c r="C61" s="29"/>
      <c r="D61" s="30">
        <f>SUM(D44:D57)</f>
        <v>2096</v>
      </c>
      <c r="E61" s="31">
        <f>SUM(E44:E60)</f>
        <v>137124347.25</v>
      </c>
      <c r="F61" s="31">
        <f>SUM(F44:F60)</f>
        <v>12769108.56</v>
      </c>
      <c r="G61" s="32">
        <f>1-(F61/E61)</f>
        <v>0.9068793484448109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53</v>
      </c>
      <c r="B63" s="56"/>
      <c r="C63" s="59"/>
      <c r="D63" s="75"/>
      <c r="E63" s="56"/>
      <c r="F63" s="57">
        <f>F61+F39</f>
        <v>15265462.06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56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57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OCTOBER 2017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81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82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143</v>
      </c>
      <c r="B13" s="13"/>
      <c r="C13" s="14"/>
      <c r="D13" s="15">
        <v>1</v>
      </c>
      <c r="E13" s="16">
        <v>87577</v>
      </c>
      <c r="F13" s="16">
        <v>32611.5</v>
      </c>
      <c r="G13" s="17">
        <f>F13/E13</f>
        <v>0.37237516699590073</v>
      </c>
      <c r="H13" s="18"/>
    </row>
    <row r="14" spans="1:8" ht="15.75" customHeight="1">
      <c r="A14" s="112" t="s">
        <v>119</v>
      </c>
      <c r="B14" s="13"/>
      <c r="C14" s="14"/>
      <c r="D14" s="15">
        <v>1</v>
      </c>
      <c r="E14" s="16">
        <v>59052</v>
      </c>
      <c r="F14" s="16">
        <v>14004.5</v>
      </c>
      <c r="G14" s="17">
        <f>F14/E14</f>
        <v>0.23715538847117795</v>
      </c>
      <c r="H14" s="18"/>
    </row>
    <row r="15" spans="1:8" ht="15.75" customHeight="1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83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28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16</v>
      </c>
      <c r="B18" s="13"/>
      <c r="C18" s="14"/>
      <c r="D18" s="15">
        <v>3</v>
      </c>
      <c r="E18" s="16">
        <v>230460</v>
      </c>
      <c r="F18" s="16">
        <v>89389.5</v>
      </c>
      <c r="G18" s="17">
        <f>F18/E18</f>
        <v>0.387874251497006</v>
      </c>
      <c r="H18" s="18"/>
    </row>
    <row r="19" spans="1:8" ht="15.75" customHeight="1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18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84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20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21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22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23</v>
      </c>
      <c r="B25" s="13"/>
      <c r="C25" s="14"/>
      <c r="D25" s="15">
        <v>1</v>
      </c>
      <c r="E25" s="16">
        <v>45563</v>
      </c>
      <c r="F25" s="16">
        <v>7707.5</v>
      </c>
      <c r="G25" s="17">
        <f>F25/E25</f>
        <v>0.16916138094506508</v>
      </c>
      <c r="H25" s="18"/>
    </row>
    <row r="26" spans="1:8" ht="15.75" customHeight="1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27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138</v>
      </c>
      <c r="B30" s="13"/>
      <c r="C30" s="14"/>
      <c r="D30" s="15">
        <v>1</v>
      </c>
      <c r="E30" s="16">
        <v>96696</v>
      </c>
      <c r="F30" s="16">
        <v>20206.5</v>
      </c>
      <c r="G30" s="17">
        <f>F30/E30</f>
        <v>0.2089693472325639</v>
      </c>
      <c r="H30" s="18"/>
    </row>
    <row r="31" spans="1:8" ht="15.75" customHeight="1">
      <c r="A31" s="114" t="s">
        <v>31</v>
      </c>
      <c r="B31" s="13"/>
      <c r="C31" s="14"/>
      <c r="D31" s="15"/>
      <c r="E31" s="16"/>
      <c r="F31" s="16"/>
      <c r="G31" s="17"/>
      <c r="H31" s="18"/>
    </row>
    <row r="32" spans="1:8" ht="15.75" customHeight="1">
      <c r="A32" s="114" t="s">
        <v>61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76</v>
      </c>
      <c r="B33" s="13"/>
      <c r="C33" s="14"/>
      <c r="D33" s="15">
        <v>7</v>
      </c>
      <c r="E33" s="16">
        <v>214790</v>
      </c>
      <c r="F33" s="16">
        <v>49113</v>
      </c>
      <c r="G33" s="17">
        <f>F33/E33</f>
        <v>0.22865589645700451</v>
      </c>
      <c r="H33" s="18"/>
    </row>
    <row r="34" spans="1:8" ht="15.75" customHeight="1">
      <c r="A34" s="114" t="s">
        <v>145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32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51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35</v>
      </c>
      <c r="B39" s="28"/>
      <c r="C39" s="29"/>
      <c r="D39" s="30">
        <f>SUM(D9:D38)</f>
        <v>14</v>
      </c>
      <c r="E39" s="31">
        <f>SUM(E9:E38)</f>
        <v>734138</v>
      </c>
      <c r="F39" s="31">
        <f>SUM(F9:F38)</f>
        <v>213032.5</v>
      </c>
      <c r="G39" s="32">
        <f>F39/E39</f>
        <v>0.2901804565354198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 customHeight="1">
      <c r="A44" s="45" t="s">
        <v>40</v>
      </c>
      <c r="B44" s="46"/>
      <c r="C44" s="14"/>
      <c r="D44" s="15">
        <v>24</v>
      </c>
      <c r="E44" s="16">
        <v>864332.5</v>
      </c>
      <c r="F44" s="16">
        <v>43428.96</v>
      </c>
      <c r="G44" s="17">
        <f>1-(+F44/E44)</f>
        <v>0.9497543364388126</v>
      </c>
      <c r="H44" s="18"/>
    </row>
    <row r="45" spans="1:8" ht="15.75" customHeight="1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42</v>
      </c>
      <c r="B46" s="46"/>
      <c r="C46" s="14"/>
      <c r="D46" s="15">
        <v>40</v>
      </c>
      <c r="E46" s="16">
        <v>1328874.35</v>
      </c>
      <c r="F46" s="16">
        <v>144569.99</v>
      </c>
      <c r="G46" s="17">
        <f>1-(+F46/E46)</f>
        <v>0.8912086834996853</v>
      </c>
      <c r="H46" s="18"/>
    </row>
    <row r="47" spans="1:8" ht="15.75" customHeight="1">
      <c r="A47" s="45" t="s">
        <v>43</v>
      </c>
      <c r="B47" s="46"/>
      <c r="C47" s="14"/>
      <c r="D47" s="15">
        <v>12</v>
      </c>
      <c r="E47" s="16">
        <v>1066209</v>
      </c>
      <c r="F47" s="16">
        <v>109925.75</v>
      </c>
      <c r="G47" s="17">
        <f>1-(+F47/E47)</f>
        <v>0.8969003731913724</v>
      </c>
      <c r="H47" s="18"/>
    </row>
    <row r="48" spans="1:8" ht="15.75" customHeight="1">
      <c r="A48" s="45" t="s">
        <v>44</v>
      </c>
      <c r="B48" s="46"/>
      <c r="C48" s="14"/>
      <c r="D48" s="15">
        <v>25</v>
      </c>
      <c r="E48" s="16">
        <v>1352263.94</v>
      </c>
      <c r="F48" s="16">
        <v>108407.56</v>
      </c>
      <c r="G48" s="17">
        <f>1-(+F48/E48)</f>
        <v>0.9198325439336938</v>
      </c>
      <c r="H48" s="18"/>
    </row>
    <row r="49" spans="1:8" ht="15.75" customHeight="1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46</v>
      </c>
      <c r="B50" s="46"/>
      <c r="C50" s="14"/>
      <c r="D50" s="15">
        <v>6</v>
      </c>
      <c r="E50" s="16">
        <v>637910</v>
      </c>
      <c r="F50" s="16">
        <v>46527</v>
      </c>
      <c r="G50" s="17">
        <f>1-(+F50/E50)</f>
        <v>0.9270633788465458</v>
      </c>
      <c r="H50" s="18"/>
    </row>
    <row r="51" spans="1:8" ht="15.75" customHeight="1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70</v>
      </c>
      <c r="B53" s="48"/>
      <c r="C53" s="14"/>
      <c r="D53" s="15">
        <v>331</v>
      </c>
      <c r="E53" s="16">
        <v>15127193.02</v>
      </c>
      <c r="F53" s="16">
        <v>1898149.7</v>
      </c>
      <c r="G53" s="17">
        <f>1-(+F53/E53)</f>
        <v>0.8745206928020014</v>
      </c>
      <c r="H53" s="18"/>
    </row>
    <row r="54" spans="1:8" ht="15.75" customHeight="1">
      <c r="A54" s="45" t="s">
        <v>71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49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50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33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34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52</v>
      </c>
      <c r="B60" s="28"/>
      <c r="C60" s="29"/>
      <c r="D60" s="30">
        <f>SUM(D44:D56)</f>
        <v>438</v>
      </c>
      <c r="E60" s="31">
        <f>SUM(E44:E59)</f>
        <v>20376782.81</v>
      </c>
      <c r="F60" s="31">
        <f>SUM(F44:F59)</f>
        <v>2351008.96</v>
      </c>
      <c r="G60" s="32">
        <f>1-(F60/E60)</f>
        <v>0.8846231526379016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53</v>
      </c>
      <c r="B62" s="56"/>
      <c r="C62" s="56"/>
      <c r="D62" s="75"/>
      <c r="E62" s="56"/>
      <c r="F62" s="57">
        <f>F60+F39</f>
        <v>2564041.46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57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OCTOBER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43550</v>
      </c>
      <c r="F9" s="16">
        <v>23050</v>
      </c>
      <c r="G9" s="119">
        <f>F9/E9</f>
        <v>0.529276693455798</v>
      </c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1367214</v>
      </c>
      <c r="F10" s="16">
        <v>178707.5</v>
      </c>
      <c r="G10" s="119">
        <f>F10/E10</f>
        <v>0.13070923791008576</v>
      </c>
      <c r="H10" s="18"/>
    </row>
    <row r="11" spans="1:8" ht="15.75">
      <c r="A11" s="112" t="s">
        <v>86</v>
      </c>
      <c r="B11" s="13"/>
      <c r="C11" s="14"/>
      <c r="D11" s="15">
        <v>1</v>
      </c>
      <c r="E11" s="16">
        <v>281571</v>
      </c>
      <c r="F11" s="16">
        <v>79991</v>
      </c>
      <c r="G11" s="119">
        <f>F11/E11</f>
        <v>0.28408820510634974</v>
      </c>
      <c r="H11" s="18"/>
    </row>
    <row r="12" spans="1:8" ht="15.75">
      <c r="A12" s="112" t="s">
        <v>28</v>
      </c>
      <c r="B12" s="13"/>
      <c r="C12" s="14"/>
      <c r="D12" s="15">
        <v>1</v>
      </c>
      <c r="E12" s="16">
        <v>302343</v>
      </c>
      <c r="F12" s="16">
        <v>112889.95</v>
      </c>
      <c r="G12" s="119">
        <f>F12/E12</f>
        <v>0.3733837065849052</v>
      </c>
      <c r="H12" s="18"/>
    </row>
    <row r="13" spans="1:8" ht="15.75">
      <c r="A13" s="112" t="s">
        <v>87</v>
      </c>
      <c r="B13" s="13"/>
      <c r="C13" s="14"/>
      <c r="D13" s="15">
        <v>25</v>
      </c>
      <c r="E13" s="16">
        <v>3489132</v>
      </c>
      <c r="F13" s="16">
        <v>596281.5</v>
      </c>
      <c r="G13" s="119">
        <f>F13/E13</f>
        <v>0.17089680184068703</v>
      </c>
      <c r="H13" s="18"/>
    </row>
    <row r="14" spans="1:8" ht="15.75">
      <c r="A14" s="112" t="s">
        <v>118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139</v>
      </c>
      <c r="B15" s="13"/>
      <c r="C15" s="14"/>
      <c r="D15" s="15"/>
      <c r="E15" s="16"/>
      <c r="F15" s="16"/>
      <c r="G15" s="119"/>
      <c r="H15" s="18"/>
    </row>
    <row r="16" spans="1:8" ht="15.75">
      <c r="A16" s="112" t="s">
        <v>14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63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1432685</v>
      </c>
      <c r="F18" s="16">
        <v>321901</v>
      </c>
      <c r="G18" s="119">
        <f>F18/E18</f>
        <v>0.2246837232189909</v>
      </c>
      <c r="H18" s="18"/>
    </row>
    <row r="19" spans="1:8" ht="15.75">
      <c r="A19" s="112" t="s">
        <v>17</v>
      </c>
      <c r="B19" s="13"/>
      <c r="C19" s="14"/>
      <c r="D19" s="15">
        <v>2</v>
      </c>
      <c r="E19" s="16">
        <v>1399617</v>
      </c>
      <c r="F19" s="16">
        <v>153285</v>
      </c>
      <c r="G19" s="119">
        <f>F19/E19</f>
        <v>0.10951924705115756</v>
      </c>
      <c r="H19" s="18"/>
    </row>
    <row r="20" spans="1:8" ht="15.75">
      <c r="A20" s="112" t="s">
        <v>140</v>
      </c>
      <c r="B20" s="13"/>
      <c r="C20" s="14"/>
      <c r="D20" s="15">
        <v>1</v>
      </c>
      <c r="E20" s="16">
        <v>99830</v>
      </c>
      <c r="F20" s="16">
        <v>21684</v>
      </c>
      <c r="G20" s="119">
        <f>F20/E20</f>
        <v>0.21720925573474908</v>
      </c>
      <c r="H20" s="18"/>
    </row>
    <row r="21" spans="1:8" ht="15.75">
      <c r="A21" s="112" t="s">
        <v>88</v>
      </c>
      <c r="B21" s="13"/>
      <c r="C21" s="14"/>
      <c r="D21" s="15">
        <v>2</v>
      </c>
      <c r="E21" s="16">
        <v>1331915</v>
      </c>
      <c r="F21" s="16">
        <v>268137</v>
      </c>
      <c r="G21" s="119">
        <f>F21/E21</f>
        <v>0.2013169008532827</v>
      </c>
      <c r="H21" s="18"/>
    </row>
    <row r="22" spans="1:8" ht="15.75">
      <c r="A22" s="112" t="s">
        <v>120</v>
      </c>
      <c r="B22" s="13"/>
      <c r="C22" s="14"/>
      <c r="D22" s="15">
        <v>2</v>
      </c>
      <c r="E22" s="16">
        <v>416167</v>
      </c>
      <c r="F22" s="16">
        <v>130554</v>
      </c>
      <c r="G22" s="119">
        <f>F22/E22</f>
        <v>0.3137057959905519</v>
      </c>
      <c r="H22" s="18"/>
    </row>
    <row r="23" spans="1:8" ht="15.75">
      <c r="A23" s="112" t="s">
        <v>84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89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23</v>
      </c>
      <c r="B25" s="13"/>
      <c r="C25" s="14"/>
      <c r="D25" s="15">
        <v>6</v>
      </c>
      <c r="E25" s="16">
        <v>1209130</v>
      </c>
      <c r="F25" s="16">
        <v>378242.5</v>
      </c>
      <c r="G25" s="119">
        <f>F25/E25</f>
        <v>0.3128220290622183</v>
      </c>
      <c r="H25" s="18"/>
    </row>
    <row r="26" spans="1:8" ht="15.75">
      <c r="A26" s="113" t="s">
        <v>24</v>
      </c>
      <c r="B26" s="13"/>
      <c r="C26" s="14"/>
      <c r="D26" s="15">
        <v>17</v>
      </c>
      <c r="E26" s="16">
        <v>233979</v>
      </c>
      <c r="F26" s="16">
        <v>233979</v>
      </c>
      <c r="G26" s="119">
        <f>F26/E26</f>
        <v>1</v>
      </c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26</v>
      </c>
      <c r="B28" s="13"/>
      <c r="C28" s="14"/>
      <c r="D28" s="15"/>
      <c r="E28" s="16">
        <v>63940</v>
      </c>
      <c r="F28" s="16">
        <v>4590</v>
      </c>
      <c r="G28" s="119">
        <f>F28/E28</f>
        <v>0.0717860494213325</v>
      </c>
      <c r="H28" s="18"/>
    </row>
    <row r="29" spans="1:8" ht="15.75">
      <c r="A29" s="114" t="s">
        <v>27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128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90</v>
      </c>
      <c r="B31" s="13"/>
      <c r="C31" s="14"/>
      <c r="D31" s="15">
        <v>2</v>
      </c>
      <c r="E31" s="16">
        <v>250098</v>
      </c>
      <c r="F31" s="16">
        <v>86399.5</v>
      </c>
      <c r="G31" s="119">
        <f>F31/E31</f>
        <v>0.3454625786691617</v>
      </c>
      <c r="H31" s="18"/>
    </row>
    <row r="32" spans="1:8" ht="15.75">
      <c r="A32" s="114" t="s">
        <v>146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31</v>
      </c>
      <c r="B33" s="13"/>
      <c r="C33" s="14"/>
      <c r="D33" s="15">
        <v>2</v>
      </c>
      <c r="E33" s="16">
        <v>758536</v>
      </c>
      <c r="F33" s="16">
        <v>128442.5</v>
      </c>
      <c r="G33" s="119">
        <f>F33/E33</f>
        <v>0.16932947150827382</v>
      </c>
      <c r="H33" s="18"/>
    </row>
    <row r="34" spans="1:8" ht="15.75">
      <c r="A34" s="114" t="s">
        <v>91</v>
      </c>
      <c r="B34" s="13"/>
      <c r="C34" s="14"/>
      <c r="D34" s="15">
        <v>4</v>
      </c>
      <c r="E34" s="16">
        <v>2098130</v>
      </c>
      <c r="F34" s="16">
        <v>308273.5</v>
      </c>
      <c r="G34" s="119">
        <f>F34/E34</f>
        <v>0.14692774041646608</v>
      </c>
      <c r="H34" s="18"/>
    </row>
    <row r="35" spans="1:8" ht="15">
      <c r="A35" s="20" t="s">
        <v>32</v>
      </c>
      <c r="B35" s="13"/>
      <c r="C35" s="14"/>
      <c r="D35" s="21"/>
      <c r="E35" s="70">
        <v>597100</v>
      </c>
      <c r="F35" s="16">
        <v>83240</v>
      </c>
      <c r="G35" s="120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73</v>
      </c>
      <c r="E39" s="31">
        <f>SUM(E9:E38)</f>
        <v>15374937</v>
      </c>
      <c r="F39" s="31">
        <f>SUM(F9:F38)</f>
        <v>3109647.95</v>
      </c>
      <c r="G39" s="107">
        <f>F39/E39</f>
        <v>0.20225435395279995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116</v>
      </c>
      <c r="E44" s="16">
        <v>20935170.7</v>
      </c>
      <c r="F44" s="16">
        <v>1165454</v>
      </c>
      <c r="G44" s="119">
        <f>1-(+F44/E44)</f>
        <v>0.9443303321142731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42</v>
      </c>
      <c r="B46" s="46"/>
      <c r="C46" s="14"/>
      <c r="D46" s="15">
        <v>385</v>
      </c>
      <c r="E46" s="16">
        <v>33674812</v>
      </c>
      <c r="F46" s="16">
        <v>1808908.34</v>
      </c>
      <c r="G46" s="119">
        <f>1-(+F46/E46)</f>
        <v>0.9462830456187847</v>
      </c>
      <c r="H46" s="18"/>
    </row>
    <row r="47" spans="1:8" ht="15.75">
      <c r="A47" s="45" t="s">
        <v>43</v>
      </c>
      <c r="B47" s="46"/>
      <c r="C47" s="14"/>
      <c r="D47" s="15">
        <v>37</v>
      </c>
      <c r="E47" s="16">
        <v>4674777</v>
      </c>
      <c r="F47" s="16">
        <v>355944.57</v>
      </c>
      <c r="G47" s="119">
        <f>1-(+F47/E47)</f>
        <v>0.9238584920735257</v>
      </c>
      <c r="H47" s="18"/>
    </row>
    <row r="48" spans="1:8" ht="15.75">
      <c r="A48" s="45" t="s">
        <v>44</v>
      </c>
      <c r="B48" s="46"/>
      <c r="C48" s="14"/>
      <c r="D48" s="15">
        <v>145</v>
      </c>
      <c r="E48" s="16">
        <v>26117932.28</v>
      </c>
      <c r="F48" s="16">
        <v>1597324.09</v>
      </c>
      <c r="G48" s="119">
        <f>1-(+F48/E48)</f>
        <v>0.9388418626376804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46</v>
      </c>
      <c r="B50" s="46"/>
      <c r="C50" s="14"/>
      <c r="D50" s="15">
        <v>52</v>
      </c>
      <c r="E50" s="16">
        <v>9277130.67</v>
      </c>
      <c r="F50" s="16">
        <v>548570.77</v>
      </c>
      <c r="G50" s="119">
        <f>1-(+F50/E50)</f>
        <v>0.940868487303521</v>
      </c>
      <c r="H50" s="18"/>
    </row>
    <row r="51" spans="1:8" ht="15.75">
      <c r="A51" s="45" t="s">
        <v>47</v>
      </c>
      <c r="B51" s="46"/>
      <c r="C51" s="14"/>
      <c r="D51" s="15">
        <v>8</v>
      </c>
      <c r="E51" s="16">
        <v>1889640</v>
      </c>
      <c r="F51" s="16">
        <v>-124930</v>
      </c>
      <c r="G51" s="119">
        <f>1-(+F51/E51)</f>
        <v>1.0661131220761626</v>
      </c>
      <c r="H51" s="18"/>
    </row>
    <row r="52" spans="1:8" ht="15.75">
      <c r="A52" s="78" t="s">
        <v>48</v>
      </c>
      <c r="B52" s="46"/>
      <c r="C52" s="14"/>
      <c r="D52" s="15">
        <v>6</v>
      </c>
      <c r="E52" s="16">
        <v>928675</v>
      </c>
      <c r="F52" s="16">
        <v>90000</v>
      </c>
      <c r="G52" s="119">
        <f>1-(+F52/E52)</f>
        <v>0.9030877325221418</v>
      </c>
      <c r="H52" s="18"/>
    </row>
    <row r="53" spans="1:8" ht="15.75">
      <c r="A53" s="79" t="s">
        <v>69</v>
      </c>
      <c r="B53" s="46"/>
      <c r="C53" s="14"/>
      <c r="D53" s="15">
        <v>2</v>
      </c>
      <c r="E53" s="16">
        <v>224400</v>
      </c>
      <c r="F53" s="16">
        <v>39900</v>
      </c>
      <c r="G53" s="119">
        <f>1-(+F53/E53)</f>
        <v>0.822192513368984</v>
      </c>
      <c r="H53" s="18"/>
    </row>
    <row r="54" spans="1:8" ht="15.75">
      <c r="A54" s="45" t="s">
        <v>121</v>
      </c>
      <c r="B54" s="46"/>
      <c r="C54" s="14"/>
      <c r="D54" s="15">
        <v>1520</v>
      </c>
      <c r="E54" s="16">
        <v>107723186.51</v>
      </c>
      <c r="F54" s="16">
        <v>12462255.58</v>
      </c>
      <c r="G54" s="119">
        <f>1-(+F54/E54)</f>
        <v>0.8843122267011372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49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33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34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52</v>
      </c>
      <c r="B61" s="28"/>
      <c r="C61" s="29"/>
      <c r="D61" s="30">
        <f>SUM(D44:D57)</f>
        <v>2271</v>
      </c>
      <c r="E61" s="31">
        <f>SUM(E44:E60)</f>
        <v>205445724.16000003</v>
      </c>
      <c r="F61" s="31">
        <f>SUM(F44:F60)</f>
        <v>17943427.35</v>
      </c>
      <c r="G61" s="111">
        <f>1-(+F61/E61)</f>
        <v>0.9126609841924684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53</v>
      </c>
      <c r="B63" s="56"/>
      <c r="C63" s="56"/>
      <c r="D63" s="56"/>
      <c r="E63" s="56"/>
      <c r="F63" s="57">
        <f>F61+F39</f>
        <v>21053075.3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OCTOBER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133200</v>
      </c>
      <c r="F9" s="122">
        <v>48487.5</v>
      </c>
      <c r="G9" s="119">
        <f>F9/E9</f>
        <v>0.3640202702702703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584687</v>
      </c>
      <c r="F10" s="122">
        <v>77116</v>
      </c>
      <c r="G10" s="119">
        <f>F10/E10</f>
        <v>0.13189279050158462</v>
      </c>
      <c r="H10" s="18"/>
    </row>
    <row r="11" spans="1:8" ht="15.75">
      <c r="A11" s="112" t="s">
        <v>111</v>
      </c>
      <c r="B11" s="13"/>
      <c r="C11" s="14"/>
      <c r="D11" s="15"/>
      <c r="E11" s="121"/>
      <c r="F11" s="122"/>
      <c r="G11" s="119"/>
      <c r="H11" s="18"/>
    </row>
    <row r="12" spans="1:8" ht="15.75">
      <c r="A12" s="112" t="s">
        <v>28</v>
      </c>
      <c r="B12" s="13"/>
      <c r="C12" s="14"/>
      <c r="D12" s="15"/>
      <c r="E12" s="121"/>
      <c r="F12" s="122"/>
      <c r="G12" s="119"/>
      <c r="H12" s="18"/>
    </row>
    <row r="13" spans="1:8" ht="15.75">
      <c r="A13" s="112" t="s">
        <v>87</v>
      </c>
      <c r="B13" s="13"/>
      <c r="C13" s="14"/>
      <c r="D13" s="15">
        <v>23</v>
      </c>
      <c r="E13" s="121">
        <v>3111313</v>
      </c>
      <c r="F13" s="122">
        <v>588359.5</v>
      </c>
      <c r="G13" s="119">
        <f>F13/E13</f>
        <v>0.18910328211915678</v>
      </c>
      <c r="H13" s="18"/>
    </row>
    <row r="14" spans="1:8" ht="15.75">
      <c r="A14" s="112" t="s">
        <v>129</v>
      </c>
      <c r="B14" s="13"/>
      <c r="C14" s="14"/>
      <c r="D14" s="15"/>
      <c r="E14" s="121"/>
      <c r="F14" s="122"/>
      <c r="G14" s="119"/>
      <c r="H14" s="18"/>
    </row>
    <row r="15" spans="1:8" ht="15.75">
      <c r="A15" s="112" t="s">
        <v>132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137</v>
      </c>
      <c r="B16" s="13"/>
      <c r="C16" s="14"/>
      <c r="D16" s="15"/>
      <c r="E16" s="121"/>
      <c r="F16" s="122"/>
      <c r="G16" s="119"/>
      <c r="H16" s="18"/>
    </row>
    <row r="17" spans="1:8" ht="15.75">
      <c r="A17" s="112" t="s">
        <v>93</v>
      </c>
      <c r="B17" s="13"/>
      <c r="C17" s="14"/>
      <c r="D17" s="15">
        <v>2</v>
      </c>
      <c r="E17" s="121">
        <v>869496</v>
      </c>
      <c r="F17" s="122">
        <v>149809.5</v>
      </c>
      <c r="G17" s="119">
        <f>F17/E17</f>
        <v>0.1722946396533164</v>
      </c>
      <c r="H17" s="18"/>
    </row>
    <row r="18" spans="1:8" ht="15.75">
      <c r="A18" s="114" t="s">
        <v>141</v>
      </c>
      <c r="B18" s="13"/>
      <c r="C18" s="14"/>
      <c r="D18" s="15">
        <v>1</v>
      </c>
      <c r="E18" s="121">
        <v>336312</v>
      </c>
      <c r="F18" s="122">
        <v>88164.13</v>
      </c>
      <c r="G18" s="119">
        <f>F18/E18</f>
        <v>0.2621498192154904</v>
      </c>
      <c r="H18" s="18"/>
    </row>
    <row r="19" spans="1:8" ht="15.75">
      <c r="A19" s="112" t="s">
        <v>17</v>
      </c>
      <c r="B19" s="13"/>
      <c r="C19" s="14"/>
      <c r="D19" s="15">
        <v>2</v>
      </c>
      <c r="E19" s="121">
        <v>945422</v>
      </c>
      <c r="F19" s="122">
        <v>183833</v>
      </c>
      <c r="G19" s="119">
        <f>F19/E19</f>
        <v>0.19444544341045586</v>
      </c>
      <c r="H19" s="18"/>
    </row>
    <row r="20" spans="1:8" ht="15.75">
      <c r="A20" s="112" t="s">
        <v>68</v>
      </c>
      <c r="B20" s="13"/>
      <c r="C20" s="14"/>
      <c r="D20" s="15"/>
      <c r="E20" s="121"/>
      <c r="F20" s="122"/>
      <c r="G20" s="119"/>
      <c r="H20" s="18"/>
    </row>
    <row r="21" spans="1:8" ht="15.75">
      <c r="A21" s="112" t="s">
        <v>120</v>
      </c>
      <c r="B21" s="13"/>
      <c r="C21" s="14"/>
      <c r="D21" s="15">
        <v>1</v>
      </c>
      <c r="E21" s="121">
        <v>173689</v>
      </c>
      <c r="F21" s="122">
        <v>41810</v>
      </c>
      <c r="G21" s="119">
        <f aca="true" t="shared" si="0" ref="G21:G30">F21/E21</f>
        <v>0.24071760445393778</v>
      </c>
      <c r="H21" s="18"/>
    </row>
    <row r="22" spans="1:8" ht="15.75">
      <c r="A22" s="112" t="s">
        <v>20</v>
      </c>
      <c r="B22" s="13"/>
      <c r="C22" s="14"/>
      <c r="D22" s="15"/>
      <c r="E22" s="121"/>
      <c r="F22" s="122"/>
      <c r="G22" s="119"/>
      <c r="H22" s="18"/>
    </row>
    <row r="23" spans="1:8" ht="15.75">
      <c r="A23" s="112" t="s">
        <v>143</v>
      </c>
      <c r="B23" s="13"/>
      <c r="C23" s="14"/>
      <c r="D23" s="15">
        <v>3</v>
      </c>
      <c r="E23" s="121">
        <v>758252</v>
      </c>
      <c r="F23" s="122">
        <v>144688.69</v>
      </c>
      <c r="G23" s="119">
        <f t="shared" si="0"/>
        <v>0.1908187383613891</v>
      </c>
      <c r="H23" s="18"/>
    </row>
    <row r="24" spans="1:8" ht="15.75">
      <c r="A24" s="112" t="s">
        <v>21</v>
      </c>
      <c r="B24" s="13"/>
      <c r="C24" s="14"/>
      <c r="D24" s="15">
        <v>2</v>
      </c>
      <c r="E24" s="121">
        <v>840398</v>
      </c>
      <c r="F24" s="122">
        <v>99216</v>
      </c>
      <c r="G24" s="119">
        <f t="shared" si="0"/>
        <v>0.11805834854438016</v>
      </c>
      <c r="H24" s="18"/>
    </row>
    <row r="25" spans="1:8" ht="15.75">
      <c r="A25" s="113" t="s">
        <v>23</v>
      </c>
      <c r="B25" s="13"/>
      <c r="C25" s="14"/>
      <c r="D25" s="15">
        <v>4</v>
      </c>
      <c r="E25" s="121">
        <v>700223</v>
      </c>
      <c r="F25" s="122">
        <v>189005</v>
      </c>
      <c r="G25" s="119">
        <f t="shared" si="0"/>
        <v>0.2699211536896103</v>
      </c>
      <c r="H25" s="18"/>
    </row>
    <row r="26" spans="1:8" ht="15.75">
      <c r="A26" s="113" t="s">
        <v>24</v>
      </c>
      <c r="B26" s="13"/>
      <c r="C26" s="14"/>
      <c r="D26" s="15"/>
      <c r="E26" s="121"/>
      <c r="F26" s="122"/>
      <c r="G26" s="119"/>
      <c r="H26" s="18"/>
    </row>
    <row r="27" spans="1:8" ht="15.75">
      <c r="A27" s="114" t="s">
        <v>25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26</v>
      </c>
      <c r="B28" s="13"/>
      <c r="C28" s="14"/>
      <c r="D28" s="15"/>
      <c r="E28" s="121"/>
      <c r="F28" s="122"/>
      <c r="G28" s="119"/>
      <c r="H28" s="18"/>
    </row>
    <row r="29" spans="1:8" ht="15.75">
      <c r="A29" s="114" t="s">
        <v>27</v>
      </c>
      <c r="B29" s="13"/>
      <c r="C29" s="14"/>
      <c r="D29" s="15">
        <v>1</v>
      </c>
      <c r="E29" s="121">
        <v>135043</v>
      </c>
      <c r="F29" s="122">
        <v>44108.5</v>
      </c>
      <c r="G29" s="119">
        <f t="shared" si="0"/>
        <v>0.32662559332953206</v>
      </c>
      <c r="H29" s="18"/>
    </row>
    <row r="30" spans="1:8" ht="15.75">
      <c r="A30" s="114" t="s">
        <v>78</v>
      </c>
      <c r="B30" s="13"/>
      <c r="C30" s="14"/>
      <c r="D30" s="15">
        <v>1</v>
      </c>
      <c r="E30" s="121">
        <v>118636</v>
      </c>
      <c r="F30" s="122">
        <v>29203</v>
      </c>
      <c r="G30" s="119">
        <f t="shared" si="0"/>
        <v>0.24615631005765534</v>
      </c>
      <c r="H30" s="18"/>
    </row>
    <row r="31" spans="1:8" ht="15.75">
      <c r="A31" s="114" t="s">
        <v>95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135</v>
      </c>
      <c r="B32" s="13"/>
      <c r="C32" s="14"/>
      <c r="D32" s="15">
        <v>1</v>
      </c>
      <c r="E32" s="121">
        <v>150074</v>
      </c>
      <c r="F32" s="122">
        <v>46835</v>
      </c>
      <c r="G32" s="119">
        <f>F32/E32</f>
        <v>0.3120793741754068</v>
      </c>
      <c r="H32" s="18"/>
    </row>
    <row r="33" spans="1:8" ht="15.75">
      <c r="A33" s="114" t="s">
        <v>31</v>
      </c>
      <c r="B33" s="13"/>
      <c r="C33" s="14"/>
      <c r="D33" s="15"/>
      <c r="E33" s="121"/>
      <c r="F33" s="122"/>
      <c r="G33" s="119"/>
      <c r="H33" s="18"/>
    </row>
    <row r="34" spans="1:8" ht="15.75">
      <c r="A34" s="114" t="s">
        <v>91</v>
      </c>
      <c r="B34" s="13"/>
      <c r="C34" s="14"/>
      <c r="D34" s="15">
        <v>6</v>
      </c>
      <c r="E34" s="121">
        <v>2765442</v>
      </c>
      <c r="F34" s="122">
        <v>388361.5</v>
      </c>
      <c r="G34" s="119">
        <f>F34/E34</f>
        <v>0.14043378960759256</v>
      </c>
      <c r="H34" s="18"/>
    </row>
    <row r="35" spans="1:8" ht="15">
      <c r="A35" s="20" t="s">
        <v>32</v>
      </c>
      <c r="B35" s="13"/>
      <c r="C35" s="14"/>
      <c r="D35" s="21"/>
      <c r="E35" s="121"/>
      <c r="F35" s="122"/>
      <c r="G35" s="120"/>
      <c r="H35" s="18"/>
    </row>
    <row r="36" spans="1:8" ht="15">
      <c r="A36" s="20" t="s">
        <v>51</v>
      </c>
      <c r="B36" s="13"/>
      <c r="C36" s="14"/>
      <c r="D36" s="21"/>
      <c r="E36" s="121"/>
      <c r="F36" s="122">
        <v>12261.87</v>
      </c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52</v>
      </c>
      <c r="E39" s="31">
        <f>SUM(E9:E38)</f>
        <v>11622187</v>
      </c>
      <c r="F39" s="31">
        <f>SUM(F9:F38)</f>
        <v>2131259.19</v>
      </c>
      <c r="G39" s="107">
        <f>F39/E39</f>
        <v>0.18337849752374488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136</v>
      </c>
      <c r="E44" s="16">
        <v>25079569.75</v>
      </c>
      <c r="F44" s="16">
        <v>1343489.99</v>
      </c>
      <c r="G44" s="119">
        <f>1-(+F44/E44)</f>
        <v>0.9464308995970714</v>
      </c>
      <c r="H44" s="18"/>
    </row>
    <row r="45" spans="1:8" ht="15.75">
      <c r="A45" s="45" t="s">
        <v>41</v>
      </c>
      <c r="B45" s="46"/>
      <c r="C45" s="14"/>
      <c r="D45" s="15">
        <v>16</v>
      </c>
      <c r="E45" s="16">
        <v>414834.8</v>
      </c>
      <c r="F45" s="16">
        <v>42422.2</v>
      </c>
      <c r="G45" s="119">
        <f aca="true" t="shared" si="1" ref="G45:G54">1-(+F45/E45)</f>
        <v>0.8977371233078806</v>
      </c>
      <c r="H45" s="18"/>
    </row>
    <row r="46" spans="1:8" ht="15.75">
      <c r="A46" s="45" t="s">
        <v>42</v>
      </c>
      <c r="B46" s="46"/>
      <c r="C46" s="14"/>
      <c r="D46" s="15">
        <v>163</v>
      </c>
      <c r="E46" s="16">
        <v>21090094.59</v>
      </c>
      <c r="F46" s="16">
        <v>1172325.72</v>
      </c>
      <c r="G46" s="119">
        <f t="shared" si="1"/>
        <v>0.9444134441883506</v>
      </c>
      <c r="H46" s="18"/>
    </row>
    <row r="47" spans="1:8" ht="15.75">
      <c r="A47" s="45" t="s">
        <v>43</v>
      </c>
      <c r="B47" s="46"/>
      <c r="C47" s="14"/>
      <c r="D47" s="15">
        <v>2</v>
      </c>
      <c r="E47" s="16">
        <v>533461.5</v>
      </c>
      <c r="F47" s="16">
        <v>4426.5</v>
      </c>
      <c r="G47" s="119">
        <f t="shared" si="1"/>
        <v>0.9917023065394598</v>
      </c>
      <c r="H47" s="18"/>
    </row>
    <row r="48" spans="1:8" ht="15.75">
      <c r="A48" s="45" t="s">
        <v>44</v>
      </c>
      <c r="B48" s="46"/>
      <c r="C48" s="14"/>
      <c r="D48" s="15">
        <v>119</v>
      </c>
      <c r="E48" s="16">
        <v>19290165.67</v>
      </c>
      <c r="F48" s="16">
        <v>1332445.15</v>
      </c>
      <c r="G48" s="119">
        <f t="shared" si="1"/>
        <v>0.930926194580474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46</v>
      </c>
      <c r="B50" s="46"/>
      <c r="C50" s="14"/>
      <c r="D50" s="15">
        <v>17</v>
      </c>
      <c r="E50" s="16">
        <v>3038300</v>
      </c>
      <c r="F50" s="16">
        <v>255724.02</v>
      </c>
      <c r="G50" s="119">
        <f t="shared" si="1"/>
        <v>0.9158331896126123</v>
      </c>
      <c r="H50" s="18"/>
    </row>
    <row r="51" spans="1:8" ht="15.75">
      <c r="A51" s="45" t="s">
        <v>47</v>
      </c>
      <c r="B51" s="46"/>
      <c r="C51" s="14"/>
      <c r="D51" s="15">
        <v>4</v>
      </c>
      <c r="E51" s="16">
        <v>1079580</v>
      </c>
      <c r="F51" s="16">
        <v>-33670</v>
      </c>
      <c r="G51" s="119">
        <f t="shared" si="1"/>
        <v>1.0311880546138312</v>
      </c>
      <c r="H51" s="18"/>
    </row>
    <row r="52" spans="1:8" ht="15.75">
      <c r="A52" s="78" t="s">
        <v>48</v>
      </c>
      <c r="B52" s="46"/>
      <c r="C52" s="14"/>
      <c r="D52" s="15">
        <v>2</v>
      </c>
      <c r="E52" s="16">
        <v>700575</v>
      </c>
      <c r="F52" s="16">
        <v>-134225</v>
      </c>
      <c r="G52" s="119">
        <f t="shared" si="1"/>
        <v>1.1915926203475715</v>
      </c>
      <c r="H52" s="18"/>
    </row>
    <row r="53" spans="1:8" ht="15.75">
      <c r="A53" s="79" t="s">
        <v>69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121</v>
      </c>
      <c r="B54" s="46"/>
      <c r="C54" s="14"/>
      <c r="D54" s="15">
        <v>1457</v>
      </c>
      <c r="E54" s="16">
        <v>97292836.11</v>
      </c>
      <c r="F54" s="16">
        <v>11663358.46</v>
      </c>
      <c r="G54" s="119">
        <f t="shared" si="1"/>
        <v>0.8801210970269864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49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51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34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52</v>
      </c>
      <c r="B62" s="28"/>
      <c r="C62" s="29"/>
      <c r="D62" s="30">
        <f>SUM(D44:D58)</f>
        <v>1916</v>
      </c>
      <c r="E62" s="31">
        <f>SUM(E44:E61)</f>
        <v>168519417.42000002</v>
      </c>
      <c r="F62" s="31">
        <f>SUM(F44:F61)</f>
        <v>15646297.040000001</v>
      </c>
      <c r="G62" s="111">
        <f>1-(+F62/E62)</f>
        <v>0.9071543369924855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53</v>
      </c>
      <c r="B64" s="56"/>
      <c r="C64" s="56"/>
      <c r="D64" s="56"/>
      <c r="E64" s="56"/>
      <c r="F64" s="57">
        <f>F62+F39</f>
        <v>17777556.23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2017-12-07T20:23:29Z</dcterms:modified>
  <cp:category/>
  <cp:version/>
  <cp:contentType/>
  <cp:contentStatus/>
</cp:coreProperties>
</file>