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<sst xmlns="http://schemas.openxmlformats.org/spreadsheetml/2006/main" count="931" uniqueCount="149">
  <si>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</si>
  <si>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</si>
  <si>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</si>
  <si>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</si>
  <si>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</si>
  <si>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</si>
  <si>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</si>
  <si>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</si>
  <si>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</si>
  <si>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</si>
  <si>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</si>
  <si>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</si>
  <si>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</si>
  <si>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</si>
  <si>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</si>
  <si>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</si>
  <si>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</si>
  <si>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</si>
  <si>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</si>
  <si>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</si>
  <si>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</si>
  <si>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</si>
  <si>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</si>
  <si>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</si>
  <si>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</si>
  <si>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</si>
  <si>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</si>
  <si>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</si>
  <si>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</si>
  <si>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</si>
  <si>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</si>
  <si>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</si>
  <si>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</si>
  <si>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</si>
  <si>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</si>
  <si>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</si>
  <si>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</si>
  <si>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</si>
  <si>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</si>
  <si>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</si>
  <si>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</si>
  <si>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</si>
  <si>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</si>
  <si>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</si>
  <si>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</si>
  <si>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</si>
  <si>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</si>
  <si>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</si>
  <si>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</si>
  <si>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</si>
  <si>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</si>
  <si>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</si>
  <si>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</si>
  <si>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</si>
  <si>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</si>
  <si>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</si>
  <si>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</si>
  <si>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</si>
  <si>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</si>
  <si>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</si>
  <si>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</si>
  <si>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</si>
  <si>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</si>
  <si>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</si>
  <si>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</si>
  <si>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</si>
  <si>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</si>
  <si>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</si>
  <si>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</si>
  <si>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</si>
  <si>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</si>
  <si>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</si>
  <si>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</si>
  <si>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</si>
  <si>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</si>
  <si>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</si>
  <si>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</si>
  <si>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</si>
  <si>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</si>
  <si>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</si>
  <si>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</si>
  <si>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</si>
  <si>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</si>
  <si>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</si>
  <si>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</si>
  <si>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</si>
  <si>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</si>
  <si>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</si>
  <si>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</si>
  <si>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</si>
  <si>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</si>
  <si>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</si>
  <si>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</si>
  <si>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</si>
  <si>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</si>
  <si>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</si>
  <si>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</si>
  <si>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</si>
  <si>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</si>
  <si>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</si>
  <si>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</si>
  <si>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</si>
  <si>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</si>
  <si>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</si>
  <si>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</si>
  <si>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</si>
  <si>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</si>
  <si>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</si>
  <si>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</si>
  <si>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</si>
  <si>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</si>
  <si>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</si>
  <si>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</si>
  <si>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</si>
  <si>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</si>
  <si>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</si>
  <si>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</si>
  <si>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</si>
  <si>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Double Draw Poker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</si>
  <si>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</si>
  <si>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</si>
  <si>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</si>
  <si>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</si>
  <si>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</si>
  <si>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</si>
  <si>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</si>
  <si>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</si>
  <si>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</si>
  <si>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</si>
  <si>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</si>
  <si>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</si>
  <si>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</si>
  <si>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</si>
  <si>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</si>
  <si>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</si>
  <si>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</si>
  <si>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</si>
  <si>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</si>
  <si>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</si>
  <si>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</si>
  <si>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Four Card Prime PK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</si>
  <si>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</si>
  <si>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</si>
  <si>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</si>
  <si>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</si>
  <si>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</si>
  <si>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>MONTH ENDED:    JULY 2017</t>
  </si>
  <si>
    <t xml:space="preserve">   World Tour Poker</t>
  </si>
  <si>
    <t xml:space="preserve">   Trilux Blackjack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</si>
</sst>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129</v>
      </c>
      <c r="B11" s="13"/>
      <c r="C11" s="14"/>
      <c r="D11" s="15">
        <v>4</v>
      </c>
      <c r="E11" s="16">
        <v>1099158</v>
      </c>
      <c r="F11" s="16">
        <v>79534</v>
      </c>
      <c r="G11" s="17">
        <f>F11/E11</f>
        <v>0.07235902390739093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141</v>
      </c>
      <c r="B13" s="13"/>
      <c r="C13" s="14"/>
      <c r="D13" s="15">
        <v>1</v>
      </c>
      <c r="E13" s="16">
        <v>9370</v>
      </c>
      <c r="F13" s="16">
        <v>5112</v>
      </c>
      <c r="G13" s="17">
        <f>F13/E13</f>
        <v>0.5455709711846318</v>
      </c>
      <c r="H13" s="18"/>
    </row>
    <row r="14" spans="1:8" ht="15.75">
      <c r="A14" s="112" t="s">
        <v>61</v>
      </c>
      <c r="B14" s="13"/>
      <c r="C14" s="14"/>
      <c r="D14" s="15">
        <v>1</v>
      </c>
      <c r="E14" s="16">
        <v>19257</v>
      </c>
      <c r="F14" s="16">
        <v>6504</v>
      </c>
      <c r="G14" s="17">
        <f>F14/E14</f>
        <v>0.3377473126655242</v>
      </c>
      <c r="H14" s="18"/>
    </row>
    <row r="15" spans="1:8" ht="15.75">
      <c r="A15" s="112" t="s">
        <v>147</v>
      </c>
      <c r="B15" s="13"/>
      <c r="C15" s="14"/>
      <c r="D15" s="15">
        <v>1</v>
      </c>
      <c r="E15" s="16">
        <v>6360</v>
      </c>
      <c r="F15" s="16">
        <v>217</v>
      </c>
      <c r="G15" s="17">
        <f>F15/E15</f>
        <v>0.03411949685534591</v>
      </c>
      <c r="H15" s="18"/>
    </row>
    <row r="16" spans="1:8" ht="15.75">
      <c r="A16" s="112" t="s">
        <v>66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624728</v>
      </c>
      <c r="F18" s="16">
        <v>46580.5</v>
      </c>
      <c r="G18" s="17">
        <f>F18/E18</f>
        <v>0.07456124905558899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>
        <v>2</v>
      </c>
      <c r="E20" s="16">
        <v>605968</v>
      </c>
      <c r="F20" s="16">
        <v>93386</v>
      </c>
      <c r="G20" s="17">
        <f>F20/E20</f>
        <v>0.1541104480764661</v>
      </c>
      <c r="H20" s="18"/>
    </row>
    <row r="21" spans="1:8" ht="15.75">
      <c r="A21" s="112" t="s">
        <v>19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64</v>
      </c>
      <c r="B22" s="13"/>
      <c r="C22" s="14"/>
      <c r="D22" s="15">
        <v>1</v>
      </c>
      <c r="E22" s="16">
        <v>456497</v>
      </c>
      <c r="F22" s="16">
        <v>167404</v>
      </c>
      <c r="G22" s="17">
        <f>F22/E22</f>
        <v>0.36671434861565355</v>
      </c>
      <c r="H22" s="18"/>
    </row>
    <row r="23" spans="1:8" ht="15.75">
      <c r="A23" s="112" t="s">
        <v>21</v>
      </c>
      <c r="B23" s="13"/>
      <c r="C23" s="14"/>
      <c r="D23" s="15">
        <v>5</v>
      </c>
      <c r="E23" s="16">
        <v>2376040</v>
      </c>
      <c r="F23" s="16">
        <v>529643</v>
      </c>
      <c r="G23" s="17">
        <f>F23/E23</f>
        <v>0.22290996784565917</v>
      </c>
      <c r="H23" s="18"/>
    </row>
    <row r="24" spans="1:8" ht="15.75">
      <c r="A24" s="112" t="s">
        <v>22</v>
      </c>
      <c r="B24" s="13"/>
      <c r="C24" s="14"/>
      <c r="D24" s="15">
        <v>2</v>
      </c>
      <c r="E24" s="16">
        <v>187882</v>
      </c>
      <c r="F24" s="16">
        <v>37636</v>
      </c>
      <c r="G24" s="17">
        <f>F24/E24</f>
        <v>0.20031722038300637</v>
      </c>
      <c r="H24" s="18"/>
    </row>
    <row r="25" spans="1:8" ht="15.75">
      <c r="A25" s="113" t="s">
        <v>23</v>
      </c>
      <c r="B25" s="13"/>
      <c r="C25" s="14"/>
      <c r="D25" s="15">
        <v>3</v>
      </c>
      <c r="E25" s="16">
        <v>572952</v>
      </c>
      <c r="F25" s="16">
        <v>132640.5</v>
      </c>
      <c r="G25" s="17">
        <f>F25/E25</f>
        <v>0.23150368617266368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9">
        <v>102348</v>
      </c>
      <c r="F29" s="19">
        <v>23705</v>
      </c>
      <c r="G29" s="17">
        <f>F29/E29</f>
        <v>0.23161175596982844</v>
      </c>
      <c r="H29" s="18"/>
    </row>
    <row r="30" spans="1:8" ht="15.75">
      <c r="A30" s="114" t="s">
        <v>28</v>
      </c>
      <c r="B30" s="13"/>
      <c r="C30" s="14"/>
      <c r="D30" s="15">
        <v>1</v>
      </c>
      <c r="E30" s="19">
        <v>255965</v>
      </c>
      <c r="F30" s="16">
        <v>-6859.15</v>
      </c>
      <c r="G30" s="17">
        <f>F30/E30</f>
        <v>-0.02679721836969898</v>
      </c>
      <c r="H30" s="18"/>
    </row>
    <row r="31" spans="1:8" ht="15.75">
      <c r="A31" s="114" t="s">
        <v>29</v>
      </c>
      <c r="B31" s="13"/>
      <c r="C31" s="14"/>
      <c r="D31" s="15">
        <v>14</v>
      </c>
      <c r="E31" s="19">
        <v>2396580</v>
      </c>
      <c r="F31" s="19">
        <v>532691.5</v>
      </c>
      <c r="G31" s="17">
        <f>F31/E31</f>
        <v>0.22227152859491442</v>
      </c>
      <c r="H31" s="18"/>
    </row>
    <row r="32" spans="1:8" ht="15.75">
      <c r="A32" s="114" t="s">
        <v>30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120</v>
      </c>
      <c r="B33" s="13"/>
      <c r="C33" s="14"/>
      <c r="D33" s="15">
        <v>1</v>
      </c>
      <c r="E33" s="19">
        <v>167880</v>
      </c>
      <c r="F33" s="19">
        <v>68538</v>
      </c>
      <c r="G33" s="17">
        <f>F33/E33</f>
        <v>0.40825589706933524</v>
      </c>
      <c r="H33" s="18"/>
    </row>
    <row r="34" spans="1:8" ht="15.75">
      <c r="A34" s="114" t="s">
        <v>31</v>
      </c>
      <c r="B34" s="13"/>
      <c r="C34" s="14"/>
      <c r="D34" s="15">
        <v>1</v>
      </c>
      <c r="E34" s="19">
        <v>225309</v>
      </c>
      <c r="F34" s="19">
        <v>27499.63</v>
      </c>
      <c r="G34" s="17">
        <f>F34/E34</f>
        <v>0.12205295838160038</v>
      </c>
      <c r="H34" s="18"/>
    </row>
    <row r="35" spans="1:8" ht="15">
      <c r="A35" s="20" t="s">
        <v>32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33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39</v>
      </c>
      <c r="E39" s="31">
        <f>SUM(E9:E38)</f>
        <v>9106294</v>
      </c>
      <c r="F39" s="31">
        <f>SUM(F9:F38)</f>
        <v>1744231.98</v>
      </c>
      <c r="G39" s="32">
        <f>F39/E39</f>
        <v>0.1915413646868858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123</v>
      </c>
      <c r="E44" s="16">
        <v>13749146.6</v>
      </c>
      <c r="F44" s="16">
        <v>767074.56</v>
      </c>
      <c r="G44" s="17">
        <f aca="true" t="shared" si="0" ref="G44:G50">1-(+F44/E44)</f>
        <v>0.9442092965973612</v>
      </c>
      <c r="H44" s="18"/>
    </row>
    <row r="45" spans="1:8" ht="15.75">
      <c r="A45" s="45" t="s">
        <v>41</v>
      </c>
      <c r="B45" s="46"/>
      <c r="C45" s="14"/>
      <c r="D45" s="15">
        <v>5</v>
      </c>
      <c r="E45" s="16">
        <v>1630923.82</v>
      </c>
      <c r="F45" s="16">
        <v>19783.6</v>
      </c>
      <c r="G45" s="17">
        <f t="shared" si="0"/>
        <v>0.9878696970653111</v>
      </c>
      <c r="H45" s="18"/>
    </row>
    <row r="46" spans="1:8" ht="15.75">
      <c r="A46" s="45" t="s">
        <v>42</v>
      </c>
      <c r="B46" s="46"/>
      <c r="C46" s="14"/>
      <c r="D46" s="15">
        <v>173</v>
      </c>
      <c r="E46" s="16">
        <v>12067785.94</v>
      </c>
      <c r="F46" s="16">
        <v>832483.95</v>
      </c>
      <c r="G46" s="17">
        <f t="shared" si="0"/>
        <v>0.9310160161823354</v>
      </c>
      <c r="H46" s="18"/>
    </row>
    <row r="47" spans="1:8" ht="15.75">
      <c r="A47" s="45" t="s">
        <v>43</v>
      </c>
      <c r="B47" s="46"/>
      <c r="C47" s="14"/>
      <c r="D47" s="15">
        <v>9</v>
      </c>
      <c r="E47" s="16">
        <v>1626164.5</v>
      </c>
      <c r="F47" s="16">
        <v>69592</v>
      </c>
      <c r="G47" s="17">
        <f t="shared" si="0"/>
        <v>0.9572048215294332</v>
      </c>
      <c r="H47" s="18"/>
    </row>
    <row r="48" spans="1:8" ht="15.75">
      <c r="A48" s="45" t="s">
        <v>44</v>
      </c>
      <c r="B48" s="46"/>
      <c r="C48" s="14"/>
      <c r="D48" s="15">
        <v>153</v>
      </c>
      <c r="E48" s="16">
        <v>13385860.24</v>
      </c>
      <c r="F48" s="16">
        <v>1045519.08</v>
      </c>
      <c r="G48" s="17">
        <f t="shared" si="0"/>
        <v>0.9218937698993935</v>
      </c>
      <c r="H48" s="18"/>
    </row>
    <row r="49" spans="1:8" ht="15.75">
      <c r="A49" s="45" t="s">
        <v>45</v>
      </c>
      <c r="B49" s="46"/>
      <c r="C49" s="14"/>
      <c r="D49" s="15">
        <v>18</v>
      </c>
      <c r="E49" s="16">
        <v>2978561</v>
      </c>
      <c r="F49" s="16">
        <v>196447</v>
      </c>
      <c r="G49" s="17">
        <f t="shared" si="0"/>
        <v>0.9340463398265135</v>
      </c>
      <c r="H49" s="18"/>
    </row>
    <row r="50" spans="1:8" ht="15.75">
      <c r="A50" s="45" t="s">
        <v>46</v>
      </c>
      <c r="B50" s="46"/>
      <c r="C50" s="14"/>
      <c r="D50" s="15">
        <v>18</v>
      </c>
      <c r="E50" s="16">
        <v>1833412.87</v>
      </c>
      <c r="F50" s="16">
        <v>170610.32</v>
      </c>
      <c r="G50" s="17">
        <f t="shared" si="0"/>
        <v>0.9069438625681732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>
        <v>1</v>
      </c>
      <c r="E52" s="16">
        <v>71125</v>
      </c>
      <c r="F52" s="16">
        <v>16625</v>
      </c>
      <c r="G52" s="17">
        <f>1-(+F52/E52)</f>
        <v>0.7662565905096661</v>
      </c>
      <c r="H52" s="18"/>
    </row>
    <row r="53" spans="1:8" ht="15.75">
      <c r="A53" s="47" t="s">
        <v>70</v>
      </c>
      <c r="B53" s="48"/>
      <c r="C53" s="14"/>
      <c r="D53" s="15">
        <v>1016</v>
      </c>
      <c r="E53" s="16">
        <v>80660155.79</v>
      </c>
      <c r="F53" s="16">
        <v>9281319.14</v>
      </c>
      <c r="G53" s="17">
        <f>1-(+F53/E53)</f>
        <v>0.8849330372710404</v>
      </c>
      <c r="H53" s="18"/>
    </row>
    <row r="54" spans="1:8" ht="15.75">
      <c r="A54" s="47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49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22"/>
      <c r="F57" s="19">
        <v>238.91</v>
      </c>
      <c r="G57" s="23"/>
      <c r="H57" s="18"/>
    </row>
    <row r="58" spans="1:8" ht="15">
      <c r="A58" s="20" t="s">
        <v>34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1516</v>
      </c>
      <c r="E60" s="31">
        <f>SUM(E44:E59)</f>
        <v>128003135.76</v>
      </c>
      <c r="F60" s="31">
        <f>SUM(F44:F59)</f>
        <v>12399693.56</v>
      </c>
      <c r="G60" s="32">
        <f>1-(+F60/E60)</f>
        <v>0.9031297672015719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53</v>
      </c>
      <c r="B62" s="56"/>
      <c r="C62" s="56"/>
      <c r="D62" s="56"/>
      <c r="E62" s="56"/>
      <c r="F62" s="57">
        <f>F60+F39</f>
        <v>14143925.540000001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1406884</v>
      </c>
      <c r="F10" s="16">
        <v>262611.5</v>
      </c>
      <c r="G10" s="119">
        <f>F10/E10</f>
        <v>0.18666180011998146</v>
      </c>
      <c r="H10" s="18"/>
    </row>
    <row r="11" spans="1:8" ht="15.75">
      <c r="A11" s="112" t="s">
        <v>111</v>
      </c>
      <c r="B11" s="13"/>
      <c r="C11" s="14"/>
      <c r="D11" s="15">
        <v>1</v>
      </c>
      <c r="E11" s="16">
        <v>24025</v>
      </c>
      <c r="F11" s="16">
        <v>9432</v>
      </c>
      <c r="G11" s="119">
        <f>F11/E11</f>
        <v>0.39259105098855357</v>
      </c>
      <c r="H11" s="18"/>
    </row>
    <row r="12" spans="1:8" ht="15.75">
      <c r="A12" s="112" t="s">
        <v>28</v>
      </c>
      <c r="B12" s="13"/>
      <c r="C12" s="14"/>
      <c r="D12" s="15">
        <v>1</v>
      </c>
      <c r="E12" s="16">
        <v>102266</v>
      </c>
      <c r="F12" s="16">
        <v>41077</v>
      </c>
      <c r="G12" s="119">
        <f>F12/E12</f>
        <v>0.40166819861928693</v>
      </c>
      <c r="H12" s="18"/>
    </row>
    <row r="13" spans="1:8" ht="15.75">
      <c r="A13" s="112" t="s">
        <v>87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129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132</v>
      </c>
      <c r="B15" s="13"/>
      <c r="C15" s="14"/>
      <c r="D15" s="15">
        <v>25</v>
      </c>
      <c r="E15" s="16">
        <v>3442565</v>
      </c>
      <c r="F15" s="16">
        <v>878697.5</v>
      </c>
      <c r="G15" s="119">
        <f>F15/E15</f>
        <v>0.2552449990051023</v>
      </c>
      <c r="H15" s="18"/>
    </row>
    <row r="16" spans="1:8" ht="15.75">
      <c r="A16" s="112" t="s">
        <v>137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93</v>
      </c>
      <c r="B17" s="13"/>
      <c r="C17" s="14"/>
      <c r="D17" s="15">
        <v>1</v>
      </c>
      <c r="E17" s="16">
        <v>663659</v>
      </c>
      <c r="F17" s="16">
        <v>50257</v>
      </c>
      <c r="G17" s="119">
        <f aca="true" t="shared" si="0" ref="G17:G22">F17/E17</f>
        <v>0.07572714300567009</v>
      </c>
      <c r="H17" s="18"/>
    </row>
    <row r="18" spans="1:8" ht="15.75">
      <c r="A18" s="114" t="s">
        <v>141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17</v>
      </c>
      <c r="B19" s="13"/>
      <c r="C19" s="14"/>
      <c r="D19" s="15">
        <v>3</v>
      </c>
      <c r="E19" s="16">
        <v>1272134</v>
      </c>
      <c r="F19" s="16">
        <v>303473</v>
      </c>
      <c r="G19" s="119">
        <f t="shared" si="0"/>
        <v>0.23855427179841118</v>
      </c>
      <c r="H19" s="18"/>
    </row>
    <row r="20" spans="1:8" ht="15.75">
      <c r="A20" s="112" t="s">
        <v>68</v>
      </c>
      <c r="B20" s="13"/>
      <c r="C20" s="14"/>
      <c r="D20" s="15">
        <v>1</v>
      </c>
      <c r="E20" s="16">
        <v>75474</v>
      </c>
      <c r="F20" s="16">
        <v>33297</v>
      </c>
      <c r="G20" s="119">
        <f t="shared" si="0"/>
        <v>0.4411717942602751</v>
      </c>
      <c r="H20" s="18"/>
    </row>
    <row r="21" spans="1:8" ht="15.75">
      <c r="A21" s="112" t="s">
        <v>120</v>
      </c>
      <c r="B21" s="13"/>
      <c r="C21" s="14"/>
      <c r="D21" s="15"/>
      <c r="E21" s="16"/>
      <c r="F21" s="16"/>
      <c r="G21" s="119"/>
      <c r="H21" s="18"/>
    </row>
    <row r="22" spans="1:8" ht="15.75">
      <c r="A22" s="112" t="s">
        <v>20</v>
      </c>
      <c r="B22" s="13"/>
      <c r="C22" s="14"/>
      <c r="D22" s="15">
        <v>1</v>
      </c>
      <c r="E22" s="16">
        <v>57236</v>
      </c>
      <c r="F22" s="16">
        <v>5125.28</v>
      </c>
      <c r="G22" s="119">
        <f t="shared" si="0"/>
        <v>0.08954643930393458</v>
      </c>
      <c r="H22" s="18"/>
    </row>
    <row r="23" spans="1:8" ht="15.75">
      <c r="A23" s="112" t="s">
        <v>143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4</v>
      </c>
      <c r="E25" s="16">
        <v>1073740</v>
      </c>
      <c r="F25" s="16">
        <v>258472</v>
      </c>
      <c r="G25" s="119">
        <f>F25/E25</f>
        <v>0.2407212174269376</v>
      </c>
      <c r="H25" s="18"/>
    </row>
    <row r="26" spans="1:8" ht="15.75">
      <c r="A26" s="113" t="s">
        <v>24</v>
      </c>
      <c r="B26" s="13"/>
      <c r="C26" s="14"/>
      <c r="D26" s="15">
        <v>12</v>
      </c>
      <c r="E26" s="16">
        <v>163179</v>
      </c>
      <c r="F26" s="16">
        <v>163179</v>
      </c>
      <c r="G26" s="119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>
        <v>36136</v>
      </c>
      <c r="F28" s="16">
        <v>-14214</v>
      </c>
      <c r="G28" s="119">
        <f aca="true" t="shared" si="1" ref="G28:G34">F28/E28</f>
        <v>-0.3933473544387868</v>
      </c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165717</v>
      </c>
      <c r="F29" s="16">
        <v>25957.12</v>
      </c>
      <c r="G29" s="119">
        <f t="shared" si="1"/>
        <v>0.15663522752644568</v>
      </c>
      <c r="H29" s="18"/>
    </row>
    <row r="30" spans="1:8" ht="15.75">
      <c r="A30" s="114" t="s">
        <v>78</v>
      </c>
      <c r="B30" s="13"/>
      <c r="C30" s="14"/>
      <c r="D30" s="15">
        <v>1</v>
      </c>
      <c r="E30" s="16">
        <v>103004</v>
      </c>
      <c r="F30" s="16">
        <v>9008</v>
      </c>
      <c r="G30" s="119">
        <f t="shared" si="1"/>
        <v>0.08745291444992427</v>
      </c>
      <c r="H30" s="18"/>
    </row>
    <row r="31" spans="1:8" ht="15.75">
      <c r="A31" s="114" t="s">
        <v>95</v>
      </c>
      <c r="B31" s="13"/>
      <c r="C31" s="14"/>
      <c r="D31" s="15">
        <v>1</v>
      </c>
      <c r="E31" s="16">
        <v>205275</v>
      </c>
      <c r="F31" s="16">
        <v>32836.5</v>
      </c>
      <c r="G31" s="119">
        <f t="shared" si="1"/>
        <v>0.1599634636463281</v>
      </c>
      <c r="H31" s="18"/>
    </row>
    <row r="32" spans="1:8" ht="15.75">
      <c r="A32" s="114" t="s">
        <v>135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31</v>
      </c>
      <c r="B33" s="13"/>
      <c r="C33" s="14"/>
      <c r="D33" s="15">
        <v>2</v>
      </c>
      <c r="E33" s="16">
        <v>343381</v>
      </c>
      <c r="F33" s="16">
        <v>111690.48</v>
      </c>
      <c r="G33" s="119">
        <f t="shared" si="1"/>
        <v>0.3252669192529581</v>
      </c>
      <c r="H33" s="18"/>
    </row>
    <row r="34" spans="1:8" ht="15.75">
      <c r="A34" s="114" t="s">
        <v>91</v>
      </c>
      <c r="B34" s="13"/>
      <c r="C34" s="14"/>
      <c r="D34" s="15">
        <v>5</v>
      </c>
      <c r="E34" s="16">
        <v>2139272</v>
      </c>
      <c r="F34" s="16">
        <v>238234</v>
      </c>
      <c r="G34" s="119">
        <f t="shared" si="1"/>
        <v>0.1113621830230097</v>
      </c>
      <c r="H34" s="18"/>
    </row>
    <row r="35" spans="1:8" ht="15">
      <c r="A35" s="20" t="s">
        <v>32</v>
      </c>
      <c r="B35" s="13"/>
      <c r="C35" s="14"/>
      <c r="D35" s="21"/>
      <c r="E35" s="70">
        <v>19695</v>
      </c>
      <c r="F35" s="16">
        <v>3939</v>
      </c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62</v>
      </c>
      <c r="E39" s="31">
        <f>SUM(E9:E38)</f>
        <v>11293642</v>
      </c>
      <c r="F39" s="31">
        <f>SUM(F9:F38)</f>
        <v>2413072.3800000004</v>
      </c>
      <c r="G39" s="107">
        <f>F39/E39</f>
        <v>0.21366644878596297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88</v>
      </c>
      <c r="E44" s="122">
        <v>9032941.15</v>
      </c>
      <c r="F44" s="16">
        <v>469210.44</v>
      </c>
      <c r="G44" s="119">
        <f>1-(+F44/E44)</f>
        <v>0.9480556296993035</v>
      </c>
      <c r="H44" s="18"/>
    </row>
    <row r="45" spans="1:8" ht="15.75">
      <c r="A45" s="45" t="s">
        <v>41</v>
      </c>
      <c r="B45" s="46"/>
      <c r="C45" s="14"/>
      <c r="D45" s="15">
        <v>4</v>
      </c>
      <c r="E45" s="122">
        <v>333938</v>
      </c>
      <c r="F45" s="16">
        <v>1197.42</v>
      </c>
      <c r="G45" s="119">
        <f>1-(+F45/E45)</f>
        <v>0.9964142445603675</v>
      </c>
      <c r="H45" s="18"/>
    </row>
    <row r="46" spans="1:8" ht="15.75">
      <c r="A46" s="45" t="s">
        <v>42</v>
      </c>
      <c r="B46" s="46"/>
      <c r="C46" s="14"/>
      <c r="D46" s="15">
        <v>183</v>
      </c>
      <c r="E46" s="122">
        <v>10069869.5</v>
      </c>
      <c r="F46" s="16">
        <v>579596.37</v>
      </c>
      <c r="G46" s="119">
        <f>1-(+F46/E46)</f>
        <v>0.9424425142748871</v>
      </c>
      <c r="H46" s="18"/>
    </row>
    <row r="47" spans="1:8" ht="15.75">
      <c r="A47" s="45" t="s">
        <v>43</v>
      </c>
      <c r="B47" s="46"/>
      <c r="C47" s="14"/>
      <c r="D47" s="15">
        <v>5</v>
      </c>
      <c r="E47" s="122">
        <v>2941578.75</v>
      </c>
      <c r="F47" s="16">
        <v>143863</v>
      </c>
      <c r="G47" s="119">
        <f>1-(+F47/E47)</f>
        <v>0.9510932692181027</v>
      </c>
      <c r="H47" s="18"/>
    </row>
    <row r="48" spans="1:8" ht="15.75">
      <c r="A48" s="45" t="s">
        <v>44</v>
      </c>
      <c r="B48" s="46"/>
      <c r="C48" s="14"/>
      <c r="D48" s="15">
        <v>97</v>
      </c>
      <c r="E48" s="122">
        <v>9996107.11</v>
      </c>
      <c r="F48" s="16">
        <v>629737.76</v>
      </c>
      <c r="G48" s="119">
        <f aca="true" t="shared" si="2" ref="G48:G54">1-(+F48/E48)</f>
        <v>0.937001699454579</v>
      </c>
      <c r="H48" s="18"/>
    </row>
    <row r="49" spans="1:8" ht="15.75">
      <c r="A49" s="45" t="s">
        <v>45</v>
      </c>
      <c r="B49" s="46"/>
      <c r="C49" s="14"/>
      <c r="D49" s="15">
        <v>4</v>
      </c>
      <c r="E49" s="122">
        <v>1092033</v>
      </c>
      <c r="F49" s="16">
        <v>33342</v>
      </c>
      <c r="G49" s="119">
        <f t="shared" si="2"/>
        <v>0.9694679556387032</v>
      </c>
      <c r="H49" s="18"/>
    </row>
    <row r="50" spans="1:8" ht="15.75">
      <c r="A50" s="45" t="s">
        <v>46</v>
      </c>
      <c r="B50" s="46"/>
      <c r="C50" s="14"/>
      <c r="D50" s="15">
        <v>32</v>
      </c>
      <c r="E50" s="122">
        <v>3003265</v>
      </c>
      <c r="F50" s="16">
        <v>210541.75</v>
      </c>
      <c r="G50" s="119">
        <f t="shared" si="2"/>
        <v>0.9298957134984758</v>
      </c>
      <c r="H50" s="18"/>
    </row>
    <row r="51" spans="1:8" ht="15.75">
      <c r="A51" s="45" t="s">
        <v>47</v>
      </c>
      <c r="B51" s="46"/>
      <c r="C51" s="14"/>
      <c r="D51" s="15">
        <v>4</v>
      </c>
      <c r="E51" s="122">
        <v>277060</v>
      </c>
      <c r="F51" s="16">
        <v>35129.84</v>
      </c>
      <c r="G51" s="119">
        <f t="shared" si="2"/>
        <v>0.8732049375586516</v>
      </c>
      <c r="H51" s="18"/>
    </row>
    <row r="52" spans="1:8" ht="15.75">
      <c r="A52" s="78" t="s">
        <v>48</v>
      </c>
      <c r="B52" s="46"/>
      <c r="C52" s="14"/>
      <c r="D52" s="15">
        <v>11</v>
      </c>
      <c r="E52" s="122">
        <v>447900</v>
      </c>
      <c r="F52" s="16">
        <v>29225</v>
      </c>
      <c r="G52" s="119">
        <f t="shared" si="2"/>
        <v>0.9347510605045769</v>
      </c>
      <c r="H52" s="18"/>
    </row>
    <row r="53" spans="1:8" ht="15.75">
      <c r="A53" s="79" t="s">
        <v>69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1184</v>
      </c>
      <c r="E54" s="122">
        <v>72273377.91</v>
      </c>
      <c r="F54" s="16">
        <v>7986244.67</v>
      </c>
      <c r="G54" s="119">
        <f t="shared" si="2"/>
        <v>0.8894994962052964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49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51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52</v>
      </c>
      <c r="B62" s="28"/>
      <c r="C62" s="29"/>
      <c r="D62" s="30">
        <f>SUM(D44:D58)</f>
        <v>1612</v>
      </c>
      <c r="E62" s="31">
        <f>SUM(E44:E61)</f>
        <v>109468070.41999999</v>
      </c>
      <c r="F62" s="31">
        <f>SUM(F44:F61)</f>
        <v>10118088.25</v>
      </c>
      <c r="G62" s="111">
        <f>1-(+F62/E62)</f>
        <v>0.9075704156364539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6"/>
      <c r="D64" s="56"/>
      <c r="E64" s="56"/>
      <c r="F64" s="57">
        <f>F62+F39</f>
        <v>12531160.63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>
        <v>49304</v>
      </c>
      <c r="F9" s="16">
        <v>-6544.5</v>
      </c>
      <c r="G9" s="119">
        <f>F9/E9</f>
        <v>-0.13273770890799935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356480</v>
      </c>
      <c r="F10" s="16">
        <v>124935</v>
      </c>
      <c r="G10" s="119">
        <f>F10/E10</f>
        <v>0.3504684694793537</v>
      </c>
      <c r="H10" s="18"/>
    </row>
    <row r="11" spans="1:8" ht="15.75">
      <c r="A11" s="112" t="s">
        <v>86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28</v>
      </c>
      <c r="B12" s="13"/>
      <c r="C12" s="14"/>
      <c r="D12" s="15">
        <v>1</v>
      </c>
      <c r="E12" s="121">
        <v>66135</v>
      </c>
      <c r="F12" s="16">
        <v>32593</v>
      </c>
      <c r="G12" s="119">
        <f aca="true" t="shared" si="0" ref="G12:G18">F12/E12</f>
        <v>0.49282528162092687</v>
      </c>
      <c r="H12" s="18"/>
    </row>
    <row r="13" spans="1:8" ht="15.75">
      <c r="A13" s="112" t="s">
        <v>87</v>
      </c>
      <c r="B13" s="13"/>
      <c r="C13" s="14"/>
      <c r="D13" s="15">
        <v>9</v>
      </c>
      <c r="E13" s="121">
        <v>820318</v>
      </c>
      <c r="F13" s="16">
        <v>229040</v>
      </c>
      <c r="G13" s="119">
        <f t="shared" si="0"/>
        <v>0.2792087946381769</v>
      </c>
      <c r="H13" s="18"/>
    </row>
    <row r="14" spans="1:8" ht="15.75">
      <c r="A14" s="112" t="s">
        <v>118</v>
      </c>
      <c r="B14" s="13"/>
      <c r="C14" s="14"/>
      <c r="D14" s="15"/>
      <c r="E14" s="121">
        <v>52400</v>
      </c>
      <c r="F14" s="16">
        <v>14295</v>
      </c>
      <c r="G14" s="119">
        <f t="shared" si="0"/>
        <v>0.27280534351145036</v>
      </c>
      <c r="H14" s="18"/>
    </row>
    <row r="15" spans="1:8" ht="15.75">
      <c r="A15" s="112" t="s">
        <v>139</v>
      </c>
      <c r="B15" s="13"/>
      <c r="C15" s="14"/>
      <c r="D15" s="15">
        <v>1</v>
      </c>
      <c r="E15" s="121">
        <v>92157</v>
      </c>
      <c r="F15" s="16">
        <v>35374</v>
      </c>
      <c r="G15" s="119">
        <f t="shared" si="0"/>
        <v>0.3838449602309103</v>
      </c>
      <c r="H15" s="18"/>
    </row>
    <row r="16" spans="1:8" ht="15.75">
      <c r="A16" s="112" t="s">
        <v>14</v>
      </c>
      <c r="B16" s="13"/>
      <c r="C16" s="14"/>
      <c r="D16" s="15"/>
      <c r="E16" s="121">
        <v>20950</v>
      </c>
      <c r="F16" s="16">
        <v>6387</v>
      </c>
      <c r="G16" s="119">
        <f t="shared" si="0"/>
        <v>0.30486873508353224</v>
      </c>
      <c r="H16" s="18"/>
    </row>
    <row r="17" spans="1:8" ht="15.75">
      <c r="A17" s="112" t="s">
        <v>63</v>
      </c>
      <c r="B17" s="13"/>
      <c r="C17" s="14"/>
      <c r="D17" s="15">
        <v>1</v>
      </c>
      <c r="E17" s="121">
        <v>214067</v>
      </c>
      <c r="F17" s="16">
        <v>45482</v>
      </c>
      <c r="G17" s="119">
        <f t="shared" si="0"/>
        <v>0.21246619049176194</v>
      </c>
      <c r="H17" s="18"/>
    </row>
    <row r="18" spans="1:8" ht="15.75">
      <c r="A18" s="112" t="s">
        <v>16</v>
      </c>
      <c r="B18" s="13"/>
      <c r="C18" s="14"/>
      <c r="D18" s="15">
        <v>1</v>
      </c>
      <c r="E18" s="121">
        <v>547439</v>
      </c>
      <c r="F18" s="16">
        <v>75062</v>
      </c>
      <c r="G18" s="119">
        <f t="shared" si="0"/>
        <v>0.13711482009867765</v>
      </c>
      <c r="H18" s="18"/>
    </row>
    <row r="19" spans="1:8" ht="15.75">
      <c r="A19" s="112" t="s">
        <v>17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140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88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120</v>
      </c>
      <c r="B22" s="13"/>
      <c r="C22" s="14"/>
      <c r="D22" s="15">
        <v>1</v>
      </c>
      <c r="E22" s="121">
        <v>89729</v>
      </c>
      <c r="F22" s="16">
        <v>23931.5</v>
      </c>
      <c r="G22" s="119">
        <f>F22/E22</f>
        <v>0.26670864491970264</v>
      </c>
      <c r="H22" s="18"/>
    </row>
    <row r="23" spans="1:8" ht="15.75">
      <c r="A23" s="112" t="s">
        <v>84</v>
      </c>
      <c r="B23" s="13"/>
      <c r="C23" s="14"/>
      <c r="D23" s="15">
        <v>1</v>
      </c>
      <c r="E23" s="121">
        <v>49495</v>
      </c>
      <c r="F23" s="16">
        <v>13480</v>
      </c>
      <c r="G23" s="119">
        <f>F23/E23</f>
        <v>0.27235074249924235</v>
      </c>
      <c r="H23" s="18"/>
    </row>
    <row r="24" spans="1:8" ht="15.75">
      <c r="A24" s="112" t="s">
        <v>89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1</v>
      </c>
      <c r="E25" s="121">
        <v>50203</v>
      </c>
      <c r="F25" s="16">
        <v>25143.5</v>
      </c>
      <c r="G25" s="119">
        <f>F25/E25</f>
        <v>0.5008366033902356</v>
      </c>
      <c r="H25" s="18"/>
    </row>
    <row r="26" spans="1:8" ht="15.75">
      <c r="A26" s="113" t="s">
        <v>24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27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128</v>
      </c>
      <c r="B30" s="13"/>
      <c r="C30" s="14"/>
      <c r="D30" s="15"/>
      <c r="E30" s="16">
        <v>52480</v>
      </c>
      <c r="F30" s="16">
        <v>-1027.5</v>
      </c>
      <c r="G30" s="119">
        <f>F30/E30</f>
        <v>-0.01957888719512195</v>
      </c>
      <c r="H30" s="18"/>
    </row>
    <row r="31" spans="1:8" ht="15.75">
      <c r="A31" s="114" t="s">
        <v>90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147</v>
      </c>
      <c r="B32" s="13"/>
      <c r="C32" s="14"/>
      <c r="D32" s="15">
        <v>1</v>
      </c>
      <c r="E32" s="16">
        <v>61225</v>
      </c>
      <c r="F32" s="16">
        <v>23937</v>
      </c>
      <c r="G32" s="119">
        <f>F32/E32</f>
        <v>0.3909677419354839</v>
      </c>
      <c r="H32" s="18"/>
    </row>
    <row r="33" spans="1:8" ht="15.75">
      <c r="A33" s="114" t="s">
        <v>31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91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20</v>
      </c>
      <c r="E39" s="31">
        <f>SUM(E9:E38)</f>
        <v>2522382</v>
      </c>
      <c r="F39" s="31">
        <f>SUM(F9:F38)</f>
        <v>642088</v>
      </c>
      <c r="G39" s="107">
        <f>F39/E39</f>
        <v>0.254556209170538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26</v>
      </c>
      <c r="E44" s="16">
        <v>3269023.65</v>
      </c>
      <c r="F44" s="16">
        <v>188989.56</v>
      </c>
      <c r="G44" s="119">
        <f>1-(+F44/E44)</f>
        <v>0.9421877660628121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42</v>
      </c>
      <c r="B46" s="46"/>
      <c r="C46" s="14"/>
      <c r="D46" s="15">
        <v>156</v>
      </c>
      <c r="E46" s="16">
        <v>11482138</v>
      </c>
      <c r="F46" s="16">
        <v>832575.43</v>
      </c>
      <c r="G46" s="119">
        <f aca="true" t="shared" si="1" ref="G46:G52">1-(+F46/E46)</f>
        <v>0.9274895119706801</v>
      </c>
      <c r="H46" s="18"/>
    </row>
    <row r="47" spans="1:8" ht="15.75">
      <c r="A47" s="45" t="s">
        <v>43</v>
      </c>
      <c r="B47" s="46"/>
      <c r="C47" s="14"/>
      <c r="D47" s="15">
        <v>31</v>
      </c>
      <c r="E47" s="16">
        <v>2467180</v>
      </c>
      <c r="F47" s="16">
        <v>189321.5</v>
      </c>
      <c r="G47" s="119">
        <f t="shared" si="1"/>
        <v>0.9232640099222594</v>
      </c>
      <c r="H47" s="18"/>
    </row>
    <row r="48" spans="1:8" ht="15.75">
      <c r="A48" s="45" t="s">
        <v>44</v>
      </c>
      <c r="B48" s="46"/>
      <c r="C48" s="14"/>
      <c r="D48" s="15">
        <v>132</v>
      </c>
      <c r="E48" s="16">
        <v>12047410</v>
      </c>
      <c r="F48" s="16">
        <v>1180292.36</v>
      </c>
      <c r="G48" s="119">
        <f t="shared" si="1"/>
        <v>0.9020293689681018</v>
      </c>
      <c r="H48" s="18"/>
    </row>
    <row r="49" spans="1:8" ht="15.75">
      <c r="A49" s="45" t="s">
        <v>45</v>
      </c>
      <c r="B49" s="46"/>
      <c r="C49" s="14"/>
      <c r="D49" s="15">
        <v>6</v>
      </c>
      <c r="E49" s="16">
        <v>1328527</v>
      </c>
      <c r="F49" s="16">
        <v>72321</v>
      </c>
      <c r="G49" s="119">
        <f t="shared" si="1"/>
        <v>0.9455630182901815</v>
      </c>
      <c r="H49" s="18"/>
    </row>
    <row r="50" spans="1:8" ht="15.75">
      <c r="A50" s="45" t="s">
        <v>46</v>
      </c>
      <c r="B50" s="46"/>
      <c r="C50" s="14"/>
      <c r="D50" s="15">
        <v>6</v>
      </c>
      <c r="E50" s="16">
        <v>2453555</v>
      </c>
      <c r="F50" s="16">
        <v>91141.56</v>
      </c>
      <c r="G50" s="119">
        <f t="shared" si="1"/>
        <v>0.9628532639374295</v>
      </c>
      <c r="H50" s="18"/>
    </row>
    <row r="51" spans="1:8" ht="15.75">
      <c r="A51" s="45" t="s">
        <v>47</v>
      </c>
      <c r="B51" s="46"/>
      <c r="C51" s="14"/>
      <c r="D51" s="15">
        <v>1</v>
      </c>
      <c r="E51" s="16">
        <v>366360</v>
      </c>
      <c r="F51" s="16">
        <v>39040</v>
      </c>
      <c r="G51" s="119">
        <f t="shared" si="1"/>
        <v>0.8934381482694618</v>
      </c>
      <c r="H51" s="18"/>
    </row>
    <row r="52" spans="1:8" ht="15.75">
      <c r="A52" s="78" t="s">
        <v>48</v>
      </c>
      <c r="B52" s="46"/>
      <c r="C52" s="14"/>
      <c r="D52" s="15">
        <v>1</v>
      </c>
      <c r="E52" s="16">
        <v>480425</v>
      </c>
      <c r="F52" s="16">
        <v>3800</v>
      </c>
      <c r="G52" s="119">
        <f t="shared" si="1"/>
        <v>0.9920903366810636</v>
      </c>
      <c r="H52" s="18"/>
    </row>
    <row r="53" spans="1:8" ht="15.75">
      <c r="A53" s="79" t="s">
        <v>69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535</v>
      </c>
      <c r="E54" s="16">
        <v>36475244.22</v>
      </c>
      <c r="F54" s="16">
        <v>4213520.05</v>
      </c>
      <c r="G54" s="119">
        <f>1-(+F54/E54)</f>
        <v>0.8844827460349216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51</v>
      </c>
      <c r="B58" s="46"/>
      <c r="C58" s="14"/>
      <c r="D58" s="21"/>
      <c r="E58" s="70"/>
      <c r="F58" s="16">
        <v>10640.75</v>
      </c>
      <c r="G58" s="120"/>
      <c r="H58" s="18"/>
    </row>
    <row r="59" spans="1:8" ht="15">
      <c r="A59" s="20" t="s">
        <v>34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52</v>
      </c>
      <c r="B61" s="28"/>
      <c r="C61" s="56"/>
      <c r="D61" s="30">
        <f>SUM(D44:D57)</f>
        <v>894</v>
      </c>
      <c r="E61" s="31">
        <f>SUM(E44:E60)</f>
        <v>70369862.87</v>
      </c>
      <c r="F61" s="31">
        <f>SUM(F44:F60)</f>
        <v>6821642.21</v>
      </c>
      <c r="G61" s="111">
        <f>1-(+F61/E61)</f>
        <v>0.9030601747426711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53</v>
      </c>
      <c r="B63" s="60"/>
      <c r="C63" s="60"/>
      <c r="D63" s="56"/>
      <c r="E63" s="56"/>
      <c r="F63" s="57">
        <f>F61+F39</f>
        <v>7463730.21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57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82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119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83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28</v>
      </c>
      <c r="B17" s="13"/>
      <c r="C17" s="14"/>
      <c r="D17" s="15">
        <v>1</v>
      </c>
      <c r="E17" s="16">
        <v>99065</v>
      </c>
      <c r="F17" s="16">
        <v>41771.5</v>
      </c>
      <c r="G17" s="17">
        <f>F17/E17</f>
        <v>0.42165749760258414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191114</v>
      </c>
      <c r="F18" s="16">
        <v>54350</v>
      </c>
      <c r="G18" s="17">
        <f>F18/E18</f>
        <v>0.2843852360371297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1</v>
      </c>
      <c r="E25" s="16">
        <v>45185</v>
      </c>
      <c r="F25" s="16">
        <v>10324.5</v>
      </c>
      <c r="G25" s="17">
        <f>F25/E25</f>
        <v>0.22849396923757884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20855</v>
      </c>
      <c r="F29" s="16">
        <v>10779.5</v>
      </c>
      <c r="G29" s="17">
        <f>F29/E29</f>
        <v>0.5168784464157277</v>
      </c>
      <c r="H29" s="18"/>
    </row>
    <row r="30" spans="1:8" ht="15.75">
      <c r="A30" s="114" t="s">
        <v>138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31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61</v>
      </c>
      <c r="B32" s="13"/>
      <c r="C32" s="14"/>
      <c r="D32" s="15">
        <v>1</v>
      </c>
      <c r="E32" s="16">
        <v>119377</v>
      </c>
      <c r="F32" s="16">
        <v>30949.5</v>
      </c>
      <c r="G32" s="17">
        <f>F32/E32</f>
        <v>0.2592584836274994</v>
      </c>
      <c r="H32" s="18"/>
    </row>
    <row r="33" spans="1:8" ht="15.75">
      <c r="A33" s="114" t="s">
        <v>76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145</v>
      </c>
      <c r="B34" s="13"/>
      <c r="C34" s="14"/>
      <c r="D34" s="15">
        <v>5</v>
      </c>
      <c r="E34" s="16">
        <v>354121</v>
      </c>
      <c r="F34" s="16">
        <v>135497</v>
      </c>
      <c r="G34" s="17">
        <f>F34/E34</f>
        <v>0.3826291013523626</v>
      </c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11</v>
      </c>
      <c r="E39" s="31">
        <f>SUM(E9:E38)</f>
        <v>829717</v>
      </c>
      <c r="F39" s="31">
        <f>SUM(F9:F38)</f>
        <v>283672</v>
      </c>
      <c r="G39" s="32">
        <f>F39/E39</f>
        <v>0.341890066130982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40</v>
      </c>
      <c r="E44" s="16">
        <v>2491877.75</v>
      </c>
      <c r="F44" s="16">
        <v>159670</v>
      </c>
      <c r="G44" s="17">
        <f>1-(+F44/E44)</f>
        <v>0.9359238229082466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46</v>
      </c>
      <c r="E46" s="16">
        <v>2563938</v>
      </c>
      <c r="F46" s="16">
        <v>232138</v>
      </c>
      <c r="G46" s="17">
        <f>1-(+F46/E46)</f>
        <v>0.9094603691664931</v>
      </c>
      <c r="H46" s="18"/>
    </row>
    <row r="47" spans="1:8" ht="15.75">
      <c r="A47" s="45" t="s">
        <v>43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44</v>
      </c>
      <c r="B48" s="46"/>
      <c r="C48" s="14"/>
      <c r="D48" s="15">
        <v>28</v>
      </c>
      <c r="E48" s="16">
        <v>2275684.16</v>
      </c>
      <c r="F48" s="16">
        <v>240976.27</v>
      </c>
      <c r="G48" s="17">
        <f>1-(+F48/E48)</f>
        <v>0.8941082096383709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4</v>
      </c>
      <c r="E50" s="16">
        <v>257530</v>
      </c>
      <c r="F50" s="16">
        <v>31720</v>
      </c>
      <c r="G50" s="17">
        <f>1-(+F50/E50)</f>
        <v>0.8768298838970217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70</v>
      </c>
      <c r="B53" s="48"/>
      <c r="C53" s="14"/>
      <c r="D53" s="123">
        <v>332</v>
      </c>
      <c r="E53" s="124">
        <v>19133574.14</v>
      </c>
      <c r="F53" s="124">
        <v>2366629.88</v>
      </c>
      <c r="G53" s="17">
        <f>1-(+F53/E53)</f>
        <v>0.8763100995828895</v>
      </c>
      <c r="H53" s="18"/>
    </row>
    <row r="54" spans="1:8" ht="15.75">
      <c r="A54" s="45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49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450</v>
      </c>
      <c r="E60" s="31">
        <f>SUM(E44:E59)</f>
        <v>26722604.05</v>
      </c>
      <c r="F60" s="31">
        <f>SUM(F44:F59)</f>
        <v>3031134.15</v>
      </c>
      <c r="G60" s="32">
        <f>1-(F60/E60)</f>
        <v>0.8865704051772604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53</v>
      </c>
      <c r="B62" s="56"/>
      <c r="C62" s="59"/>
      <c r="D62" s="75"/>
      <c r="E62" s="56"/>
      <c r="F62" s="57">
        <f>F60+F39</f>
        <v>3314806.15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JULY 2017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112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192665</v>
      </c>
      <c r="F10" s="16">
        <v>47896</v>
      </c>
      <c r="G10" s="17">
        <f>F10/E10</f>
        <v>0.24859730620507098</v>
      </c>
      <c r="H10" s="103"/>
    </row>
    <row r="11" spans="1:8" ht="15.75">
      <c r="A11" s="112" t="s">
        <v>60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74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15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76</v>
      </c>
      <c r="B14" s="13"/>
      <c r="C14" s="14"/>
      <c r="D14" s="15">
        <v>11</v>
      </c>
      <c r="E14" s="16">
        <v>959367</v>
      </c>
      <c r="F14" s="16">
        <v>259793</v>
      </c>
      <c r="G14" s="17">
        <f>F14/E14</f>
        <v>0.27079626462031736</v>
      </c>
      <c r="H14" s="103"/>
    </row>
    <row r="15" spans="1:8" ht="15.75">
      <c r="A15" s="112" t="s">
        <v>28</v>
      </c>
      <c r="B15" s="13"/>
      <c r="C15" s="14"/>
      <c r="D15" s="15">
        <v>2</v>
      </c>
      <c r="E15" s="16">
        <v>458831</v>
      </c>
      <c r="F15" s="16">
        <v>152262</v>
      </c>
      <c r="G15" s="17">
        <f>F15/E15</f>
        <v>0.3318476737622349</v>
      </c>
      <c r="H15" s="103"/>
    </row>
    <row r="16" spans="1:8" ht="15.75">
      <c r="A16" s="112" t="s">
        <v>77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120</v>
      </c>
      <c r="B17" s="13"/>
      <c r="C17" s="14"/>
      <c r="D17" s="15">
        <v>1</v>
      </c>
      <c r="E17" s="16">
        <v>106199</v>
      </c>
      <c r="F17" s="16">
        <v>20787.5</v>
      </c>
      <c r="G17" s="17">
        <f>F17/E17</f>
        <v>0.19574101451049444</v>
      </c>
      <c r="H17" s="103"/>
    </row>
    <row r="18" spans="1:8" ht="15.75">
      <c r="A18" s="112" t="s">
        <v>16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18</v>
      </c>
      <c r="B19" s="13"/>
      <c r="C19" s="14"/>
      <c r="D19" s="15">
        <v>1</v>
      </c>
      <c r="E19" s="16">
        <v>378887</v>
      </c>
      <c r="F19" s="16">
        <v>53390</v>
      </c>
      <c r="G19" s="17">
        <f>F19/E19</f>
        <v>0.14091272595787135</v>
      </c>
      <c r="H19" s="103"/>
    </row>
    <row r="20" spans="1:8" ht="15.75">
      <c r="A20" s="112" t="s">
        <v>110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113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20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127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21</v>
      </c>
      <c r="B24" s="13"/>
      <c r="C24" s="14"/>
      <c r="D24" s="15">
        <v>2</v>
      </c>
      <c r="E24" s="16">
        <v>211584</v>
      </c>
      <c r="F24" s="16">
        <v>93516</v>
      </c>
      <c r="G24" s="17">
        <f>F24/E24</f>
        <v>0.4419804900181488</v>
      </c>
      <c r="H24" s="103"/>
    </row>
    <row r="25" spans="1:8" ht="15.75">
      <c r="A25" s="113" t="s">
        <v>23</v>
      </c>
      <c r="B25" s="13"/>
      <c r="C25" s="14"/>
      <c r="D25" s="15">
        <v>2</v>
      </c>
      <c r="E25" s="16">
        <v>105322</v>
      </c>
      <c r="F25" s="16">
        <v>10493</v>
      </c>
      <c r="G25" s="17">
        <f>F25/E25</f>
        <v>0.09962780805529708</v>
      </c>
      <c r="H25" s="103"/>
    </row>
    <row r="26" spans="1:8" ht="15.75">
      <c r="A26" s="113" t="s">
        <v>24</v>
      </c>
      <c r="B26" s="13"/>
      <c r="C26" s="14"/>
      <c r="D26" s="15">
        <v>4</v>
      </c>
      <c r="E26" s="16">
        <v>27553</v>
      </c>
      <c r="F26" s="16">
        <v>27553</v>
      </c>
      <c r="G26" s="17">
        <f>F26/E26</f>
        <v>1</v>
      </c>
      <c r="H26" s="103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26</v>
      </c>
      <c r="B28" s="13"/>
      <c r="C28" s="14"/>
      <c r="D28" s="15"/>
      <c r="E28" s="16">
        <v>6041</v>
      </c>
      <c r="F28" s="16">
        <v>5091</v>
      </c>
      <c r="G28" s="17">
        <f>F28/E28</f>
        <v>0.8427412680019865</v>
      </c>
      <c r="H28" s="103"/>
    </row>
    <row r="29" spans="1:8" ht="15.75">
      <c r="A29" s="114" t="s">
        <v>114</v>
      </c>
      <c r="B29" s="13"/>
      <c r="C29" s="14"/>
      <c r="D29" s="15">
        <v>1</v>
      </c>
      <c r="E29" s="16">
        <v>93984</v>
      </c>
      <c r="F29" s="16">
        <v>23162</v>
      </c>
      <c r="G29" s="17">
        <f>F29/E29</f>
        <v>0.24644620360912495</v>
      </c>
      <c r="H29" s="103"/>
    </row>
    <row r="30" spans="1:8" ht="15.75">
      <c r="A30" s="114" t="s">
        <v>65</v>
      </c>
      <c r="B30" s="13"/>
      <c r="C30" s="14"/>
      <c r="D30" s="15"/>
      <c r="E30" s="16"/>
      <c r="F30" s="16"/>
      <c r="G30" s="17"/>
      <c r="H30" s="103"/>
    </row>
    <row r="31" spans="1:8" ht="15.75">
      <c r="A31" s="114" t="s">
        <v>79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117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78</v>
      </c>
      <c r="B33" s="13"/>
      <c r="C33" s="14"/>
      <c r="D33" s="15">
        <v>1</v>
      </c>
      <c r="E33" s="16">
        <v>11464</v>
      </c>
      <c r="F33" s="16">
        <v>3999</v>
      </c>
      <c r="G33" s="17">
        <f>F33/E33</f>
        <v>0.348831123517097</v>
      </c>
      <c r="H33" s="103"/>
    </row>
    <row r="34" spans="1:8" ht="15.75">
      <c r="A34" s="114" t="s">
        <v>115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32</v>
      </c>
      <c r="B35" s="13"/>
      <c r="C35" s="14"/>
      <c r="D35" s="21"/>
      <c r="E35" s="70">
        <v>41485</v>
      </c>
      <c r="F35" s="16">
        <v>5850</v>
      </c>
      <c r="G35" s="23"/>
      <c r="H35" s="103"/>
    </row>
    <row r="36" spans="1:8" ht="15">
      <c r="A36" s="20" t="s">
        <v>51</v>
      </c>
      <c r="B36" s="13"/>
      <c r="C36" s="14"/>
      <c r="D36" s="21"/>
      <c r="E36" s="70"/>
      <c r="F36" s="16">
        <v>950</v>
      </c>
      <c r="G36" s="23"/>
      <c r="H36" s="103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35</v>
      </c>
      <c r="B39" s="28"/>
      <c r="C39" s="29"/>
      <c r="D39" s="30">
        <f>SUM(D9:D38)</f>
        <v>26</v>
      </c>
      <c r="E39" s="31">
        <f>SUM(E9:E38)</f>
        <v>2593382</v>
      </c>
      <c r="F39" s="31">
        <f>SUM(F9:F38)</f>
        <v>704742.5</v>
      </c>
      <c r="G39" s="32">
        <f>F39/E39</f>
        <v>0.2717465070706899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105"/>
    </row>
    <row r="44" spans="1:8" ht="15.75">
      <c r="A44" s="45" t="s">
        <v>40</v>
      </c>
      <c r="B44" s="46"/>
      <c r="C44" s="14"/>
      <c r="D44" s="15">
        <v>37</v>
      </c>
      <c r="E44" s="16">
        <v>723095.4</v>
      </c>
      <c r="F44" s="16">
        <v>81579.35</v>
      </c>
      <c r="G44" s="17">
        <f>1-(+F44/E44)</f>
        <v>0.8871803775822664</v>
      </c>
      <c r="H44" s="103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42</v>
      </c>
      <c r="B46" s="46"/>
      <c r="C46" s="14"/>
      <c r="D46" s="15">
        <v>140</v>
      </c>
      <c r="E46" s="16">
        <v>5833785</v>
      </c>
      <c r="F46" s="16">
        <v>492392.73</v>
      </c>
      <c r="G46" s="17">
        <f aca="true" t="shared" si="0" ref="G46:G52">1-(+F46/E46)</f>
        <v>0.9155963529680987</v>
      </c>
      <c r="H46" s="103"/>
    </row>
    <row r="47" spans="1:8" ht="15.75">
      <c r="A47" s="45" t="s">
        <v>43</v>
      </c>
      <c r="B47" s="46"/>
      <c r="C47" s="14"/>
      <c r="D47" s="15">
        <v>25</v>
      </c>
      <c r="E47" s="16">
        <v>1365797.5</v>
      </c>
      <c r="F47" s="16">
        <v>99905.5</v>
      </c>
      <c r="G47" s="17">
        <f t="shared" si="0"/>
        <v>0.9268518942229723</v>
      </c>
      <c r="H47" s="103"/>
    </row>
    <row r="48" spans="1:8" ht="15.75">
      <c r="A48" s="45" t="s">
        <v>44</v>
      </c>
      <c r="B48" s="46"/>
      <c r="C48" s="14"/>
      <c r="D48" s="15">
        <v>95</v>
      </c>
      <c r="E48" s="16">
        <v>6160426</v>
      </c>
      <c r="F48" s="16">
        <v>475721.13</v>
      </c>
      <c r="G48" s="17">
        <f t="shared" si="0"/>
        <v>0.9227778841917751</v>
      </c>
      <c r="H48" s="103"/>
    </row>
    <row r="49" spans="1:8" ht="15.75">
      <c r="A49" s="45" t="s">
        <v>45</v>
      </c>
      <c r="B49" s="46"/>
      <c r="C49" s="14"/>
      <c r="D49" s="15">
        <v>2</v>
      </c>
      <c r="E49" s="16">
        <v>209600</v>
      </c>
      <c r="F49" s="16">
        <v>31716</v>
      </c>
      <c r="G49" s="17">
        <f t="shared" si="0"/>
        <v>0.8486832061068702</v>
      </c>
      <c r="H49" s="103"/>
    </row>
    <row r="50" spans="1:8" ht="15.75">
      <c r="A50" s="45" t="s">
        <v>46</v>
      </c>
      <c r="B50" s="46"/>
      <c r="C50" s="14"/>
      <c r="D50" s="15">
        <v>9</v>
      </c>
      <c r="E50" s="16">
        <v>1817540</v>
      </c>
      <c r="F50" s="16">
        <v>173295</v>
      </c>
      <c r="G50" s="17">
        <f t="shared" si="0"/>
        <v>0.9046540928947918</v>
      </c>
      <c r="H50" s="103"/>
    </row>
    <row r="51" spans="1:8" ht="15.75">
      <c r="A51" s="45" t="s">
        <v>47</v>
      </c>
      <c r="B51" s="46"/>
      <c r="C51" s="14"/>
      <c r="D51" s="15">
        <v>4</v>
      </c>
      <c r="E51" s="16">
        <v>849160</v>
      </c>
      <c r="F51" s="16">
        <v>87900</v>
      </c>
      <c r="G51" s="17">
        <f t="shared" si="0"/>
        <v>0.8964859390456451</v>
      </c>
      <c r="H51" s="103"/>
    </row>
    <row r="52" spans="1:8" ht="15.75">
      <c r="A52" s="45" t="s">
        <v>48</v>
      </c>
      <c r="B52" s="46"/>
      <c r="C52" s="14"/>
      <c r="D52" s="15">
        <v>2</v>
      </c>
      <c r="E52" s="16">
        <v>441400</v>
      </c>
      <c r="F52" s="16">
        <v>15600</v>
      </c>
      <c r="G52" s="17">
        <f t="shared" si="0"/>
        <v>0.9646579066606253</v>
      </c>
      <c r="H52" s="103"/>
    </row>
    <row r="53" spans="1:8" ht="15.75">
      <c r="A53" s="47" t="s">
        <v>69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70</v>
      </c>
      <c r="B54" s="48"/>
      <c r="C54" s="14"/>
      <c r="D54" s="15">
        <v>548</v>
      </c>
      <c r="E54" s="16">
        <v>30214101.27</v>
      </c>
      <c r="F54" s="16">
        <v>3464905.56</v>
      </c>
      <c r="G54" s="17">
        <f>1-(+F54/E54)</f>
        <v>0.8853215745510077</v>
      </c>
      <c r="H54" s="103"/>
    </row>
    <row r="55" spans="1:8" ht="15.75">
      <c r="A55" s="45" t="s">
        <v>71</v>
      </c>
      <c r="B55" s="48"/>
      <c r="C55" s="14"/>
      <c r="D55" s="15">
        <v>10</v>
      </c>
      <c r="E55" s="16">
        <v>1148939.93</v>
      </c>
      <c r="F55" s="16">
        <v>68710.21</v>
      </c>
      <c r="G55" s="17">
        <f>1-(+F55/E55)</f>
        <v>0.9401968647742968</v>
      </c>
      <c r="H55" s="103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51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52</v>
      </c>
      <c r="B61" s="51"/>
      <c r="C61" s="51"/>
      <c r="D61" s="30">
        <f>SUM(D44:D57)</f>
        <v>872</v>
      </c>
      <c r="E61" s="31">
        <f>SUM(E44:E60)</f>
        <v>48763845.1</v>
      </c>
      <c r="F61" s="31">
        <f>SUM(F44:F60)</f>
        <v>4991725.4799999995</v>
      </c>
      <c r="G61" s="32">
        <f>1-(F61/E61)</f>
        <v>0.8976347031337772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53</v>
      </c>
      <c r="B63" s="56"/>
      <c r="C63" s="56"/>
      <c r="D63" s="75"/>
      <c r="E63" s="56"/>
      <c r="F63" s="57">
        <f>F61+F39</f>
        <v>5696467.9799999995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99</v>
      </c>
      <c r="B3" s="56"/>
      <c r="C3" s="29"/>
      <c r="D3" s="29"/>
    </row>
    <row r="4" spans="1:4" ht="23.25">
      <c r="A4" s="81" t="str">
        <f>ARG!$A$3</f>
        <v>MONTH ENDED:    JULY 2017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100</v>
      </c>
      <c r="B6" s="84">
        <f>ARG!$D$39+LADYLUCK!$D$39+HOLLYWOOD!$D$40+HARNKC!$D$40+ISLE!$D$39+AMERKC!$D$39+AMERSC!$D$39+STJO!$D$39+LAGRANGE!$D$39+ISLEBV!$D$39+LUMIERE!$D$39+RIVERCITY!$D$39+CAPE!$D$39</f>
        <v>541</v>
      </c>
      <c r="C6" s="85"/>
      <c r="D6" s="29"/>
    </row>
    <row r="7" spans="1:4" ht="20.25">
      <c r="A7" s="86" t="s">
        <v>101</v>
      </c>
      <c r="B7" s="87">
        <f>ARG!$E$39+LADYLUCK!$E$39+HOLLYWOOD!$E$40+HARNKC!$E$40+ISLE!$E$39+AMERKC!$E$39+AMERSC!$E$39+STJO!$E$39+LAGRANGE!$E$39+ISLEBV!$E$39+LUMIERE!$E$39+RIVERCITY!$E$39+CAPE!$E$39</f>
        <v>103240638</v>
      </c>
      <c r="C7" s="85"/>
      <c r="D7" s="29"/>
    </row>
    <row r="8" spans="1:4" ht="20.25">
      <c r="A8" s="86" t="s">
        <v>102</v>
      </c>
      <c r="B8" s="87">
        <f>ARG!$F$39+LADYLUCK!$F$39+HOLLYWOOD!$F$40+HARNKC!$F$40+ISLE!$F$39+AMERKC!$F$39+AMERSC!$F$39+STJO!$F$39+LAGRANGE!$F$39+ISLEBV!$F$39+LUMIERE!$F$39+RIVERCITY!$F$39+CAPE!$F$39</f>
        <v>22902860.81</v>
      </c>
      <c r="C8" s="85"/>
      <c r="D8" s="29"/>
    </row>
    <row r="9" spans="1:4" ht="20.25">
      <c r="A9" s="86" t="s">
        <v>103</v>
      </c>
      <c r="B9" s="88">
        <f>B8/B7</f>
        <v>0.22183959004592743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104</v>
      </c>
      <c r="B11" s="91">
        <f>ARG!$D$60+LADYLUCK!$D$60+HOLLYWOOD!$D$62+HARNKC!$D$62+ISLE!$D$61+AMERKC!$D$61+AMERSC!$D$61+STJO!$D$60+LAGRANGE!$D$60+ISLEBV!$D$61+LUMIERE!$D$62+RIVERCITY!$D$62+CAPE!$D$61</f>
        <v>16983</v>
      </c>
      <c r="C11" s="85"/>
      <c r="D11" s="29"/>
    </row>
    <row r="12" spans="1:4" ht="20.25">
      <c r="A12" s="86" t="s">
        <v>105</v>
      </c>
      <c r="B12" s="87">
        <f>ARG!$E$60+LADYLUCK!$E$60+HOLLYWOOD!$E$62+HARNKC!$E$62+ISLE!$E$61+AMERKC!$E$61+AMERSC!$E$61+STJO!$E$60+LAGRANGE!$E$60+ISLEBV!$E$61+LUMIERE!$E$62+RIVERCITY!$E$62+CAPE!$E$61</f>
        <v>1372133660.7399998</v>
      </c>
      <c r="C12" s="85"/>
      <c r="D12" s="29"/>
    </row>
    <row r="13" spans="1:4" ht="20.25">
      <c r="A13" s="86" t="s">
        <v>106</v>
      </c>
      <c r="B13" s="87">
        <f>ARG!$F$60+LADYLUCK!$F$60+HOLLYWOOD!$F$62+HARNKC!$F$62+ISLE!$F$61+AMERKC!$F$61+AMERSC!$F$61+STJO!$F$60+LAGRANGE!$F$60+ISLEBV!$F$61+LUMIERE!$F$62+RIVERCITY!$F$62+CAPE!$F$61</f>
        <v>130756185.73</v>
      </c>
      <c r="C13" s="85"/>
      <c r="D13" s="29"/>
    </row>
    <row r="14" spans="1:4" ht="20.25">
      <c r="A14" s="86" t="s">
        <v>107</v>
      </c>
      <c r="B14" s="88">
        <f>1-(B13/B12)</f>
        <v>0.9047059412131305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108</v>
      </c>
      <c r="B16" s="87">
        <f>B13+B8</f>
        <v>153659046.54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57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18442</v>
      </c>
      <c r="F9" s="16">
        <v>9357</v>
      </c>
      <c r="G9" s="17">
        <f>F9/E9</f>
        <v>0.5073744713154755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141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61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147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66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394906</v>
      </c>
      <c r="F18" s="16">
        <v>42897</v>
      </c>
      <c r="G18" s="17">
        <f>F18/E18</f>
        <v>0.10862585020232662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64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1</v>
      </c>
      <c r="E25" s="16">
        <v>28547</v>
      </c>
      <c r="F25" s="16">
        <v>8201</v>
      </c>
      <c r="G25" s="17">
        <f>F25/E25</f>
        <v>0.28728062493431883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41194</v>
      </c>
      <c r="F29" s="16">
        <v>9268.5</v>
      </c>
      <c r="G29" s="17">
        <f>F29/E29</f>
        <v>0.22499635869301354</v>
      </c>
      <c r="H29" s="18"/>
    </row>
    <row r="30" spans="1:8" ht="15.75">
      <c r="A30" s="114" t="s">
        <v>28</v>
      </c>
      <c r="B30" s="13"/>
      <c r="C30" s="14"/>
      <c r="D30" s="15">
        <v>1</v>
      </c>
      <c r="E30" s="16">
        <v>214116</v>
      </c>
      <c r="F30" s="16">
        <v>79921</v>
      </c>
      <c r="G30" s="17">
        <f>F30/E30</f>
        <v>0.37326028881540846</v>
      </c>
      <c r="H30" s="18"/>
    </row>
    <row r="31" spans="1:8" ht="15.75">
      <c r="A31" s="114" t="s">
        <v>29</v>
      </c>
      <c r="B31" s="13"/>
      <c r="C31" s="14"/>
      <c r="D31" s="15">
        <v>4</v>
      </c>
      <c r="E31" s="16">
        <v>782501</v>
      </c>
      <c r="F31" s="16">
        <v>181171</v>
      </c>
      <c r="G31" s="17">
        <f>F31/E31</f>
        <v>0.23152813862218707</v>
      </c>
      <c r="H31" s="18"/>
    </row>
    <row r="32" spans="1:8" ht="15.75">
      <c r="A32" s="114" t="s">
        <v>30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120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31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32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9</v>
      </c>
      <c r="E39" s="31">
        <f>SUM(E9:E38)</f>
        <v>1479706</v>
      </c>
      <c r="F39" s="31">
        <f>SUM(F9:F38)</f>
        <v>330815.5</v>
      </c>
      <c r="G39" s="32">
        <f>F39/E39</f>
        <v>0.223568398046639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12</v>
      </c>
      <c r="E44" s="16">
        <v>212553.2</v>
      </c>
      <c r="F44" s="16">
        <v>25282.5</v>
      </c>
      <c r="G44" s="17">
        <f>1-(+F44/E44)</f>
        <v>0.8810533080659336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17</v>
      </c>
      <c r="E46" s="16">
        <v>2788377.25</v>
      </c>
      <c r="F46" s="16">
        <v>205953.07</v>
      </c>
      <c r="G46" s="17">
        <f>1-(+F46/E46)</f>
        <v>0.9261387353522555</v>
      </c>
      <c r="H46" s="18"/>
    </row>
    <row r="47" spans="1:8" ht="15.75">
      <c r="A47" s="45" t="s">
        <v>43</v>
      </c>
      <c r="B47" s="46"/>
      <c r="C47" s="14"/>
      <c r="D47" s="15">
        <v>8</v>
      </c>
      <c r="E47" s="16">
        <v>327278</v>
      </c>
      <c r="F47" s="16">
        <v>23255.5</v>
      </c>
      <c r="G47" s="17">
        <f>1-(+F47/E47)</f>
        <v>0.928942672590275</v>
      </c>
      <c r="H47" s="18"/>
    </row>
    <row r="48" spans="1:8" ht="15.75">
      <c r="A48" s="45" t="s">
        <v>44</v>
      </c>
      <c r="B48" s="46"/>
      <c r="C48" s="14"/>
      <c r="D48" s="15">
        <v>45</v>
      </c>
      <c r="E48" s="16">
        <v>2834192</v>
      </c>
      <c r="F48" s="16">
        <v>245230.85</v>
      </c>
      <c r="G48" s="17">
        <f>1-(+F48/E48)</f>
        <v>0.9134741577140857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3</v>
      </c>
      <c r="E50" s="16">
        <v>634345</v>
      </c>
      <c r="F50" s="16">
        <v>70481</v>
      </c>
      <c r="G50" s="17">
        <f>1-(+F50/E50)</f>
        <v>0.8888916914297424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70</v>
      </c>
      <c r="B53" s="48"/>
      <c r="C53" s="14"/>
      <c r="D53" s="15">
        <v>367</v>
      </c>
      <c r="E53" s="16">
        <v>20889788.03</v>
      </c>
      <c r="F53" s="16">
        <v>2380812.82</v>
      </c>
      <c r="G53" s="17">
        <f>1-(+F53/E53)</f>
        <v>0.886029823922536</v>
      </c>
      <c r="H53" s="18"/>
    </row>
    <row r="54" spans="1:8" ht="15.75">
      <c r="A54" s="47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49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452</v>
      </c>
      <c r="E60" s="31">
        <f>SUM(E44:E59)</f>
        <v>27686533.48</v>
      </c>
      <c r="F60" s="31">
        <f>SUM(F44:F59)</f>
        <v>2951015.7399999998</v>
      </c>
      <c r="G60" s="32">
        <f>1-(F60/E60)</f>
        <v>0.8934133179897104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53</v>
      </c>
      <c r="B62" s="56"/>
      <c r="C62" s="59"/>
      <c r="D62" s="75"/>
      <c r="E62" s="56"/>
      <c r="F62" s="57">
        <f>F60+F39</f>
        <v>3281831.2399999998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59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123</v>
      </c>
      <c r="B9" s="13"/>
      <c r="C9" s="14"/>
      <c r="D9" s="15">
        <v>4</v>
      </c>
      <c r="E9" s="16">
        <v>1137354</v>
      </c>
      <c r="F9" s="16">
        <v>158180</v>
      </c>
      <c r="G9" s="17">
        <f aca="true" t="shared" si="0" ref="G9:G14">F9/E9</f>
        <v>0.1390771914461109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126</v>
      </c>
      <c r="B11" s="13"/>
      <c r="C11" s="14"/>
      <c r="D11" s="15">
        <v>1</v>
      </c>
      <c r="E11" s="16">
        <v>287314</v>
      </c>
      <c r="F11" s="16">
        <v>68462</v>
      </c>
      <c r="G11" s="17">
        <f t="shared" si="0"/>
        <v>0.23828285429878113</v>
      </c>
      <c r="H11" s="18"/>
    </row>
    <row r="12" spans="1:8" ht="15.75">
      <c r="A12" s="112" t="s">
        <v>78</v>
      </c>
      <c r="B12" s="13"/>
      <c r="C12" s="14"/>
      <c r="D12" s="15">
        <v>1</v>
      </c>
      <c r="E12" s="16">
        <v>184847</v>
      </c>
      <c r="F12" s="16">
        <v>63592</v>
      </c>
      <c r="G12" s="17">
        <f t="shared" si="0"/>
        <v>0.3440250585619458</v>
      </c>
      <c r="H12" s="18"/>
    </row>
    <row r="13" spans="1:8" ht="15.75">
      <c r="A13" s="112" t="s">
        <v>130</v>
      </c>
      <c r="B13" s="13"/>
      <c r="C13" s="14"/>
      <c r="D13" s="15">
        <v>1</v>
      </c>
      <c r="E13" s="16">
        <v>289423</v>
      </c>
      <c r="F13" s="16">
        <v>79227</v>
      </c>
      <c r="G13" s="17">
        <f t="shared" si="0"/>
        <v>0.2737412023232431</v>
      </c>
      <c r="H13" s="18"/>
    </row>
    <row r="14" spans="1:8" ht="15.75">
      <c r="A14" s="112" t="s">
        <v>28</v>
      </c>
      <c r="B14" s="13"/>
      <c r="C14" s="14"/>
      <c r="D14" s="15">
        <v>1</v>
      </c>
      <c r="E14" s="16">
        <v>324580</v>
      </c>
      <c r="F14" s="16">
        <v>83447</v>
      </c>
      <c r="G14" s="17">
        <f t="shared" si="0"/>
        <v>0.25709224228233407</v>
      </c>
      <c r="H14" s="18"/>
    </row>
    <row r="15" spans="1:8" ht="15.75">
      <c r="A15" s="112" t="s">
        <v>61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16</v>
      </c>
      <c r="B17" s="13"/>
      <c r="C17" s="14"/>
      <c r="D17" s="15">
        <v>2</v>
      </c>
      <c r="E17" s="16">
        <v>1042785</v>
      </c>
      <c r="F17" s="16">
        <v>120221</v>
      </c>
      <c r="G17" s="17">
        <f aca="true" t="shared" si="1" ref="G17:G25">F17/E17</f>
        <v>0.11528838638837344</v>
      </c>
      <c r="H17" s="18"/>
    </row>
    <row r="18" spans="1:8" ht="15.75">
      <c r="A18" s="112" t="s">
        <v>17</v>
      </c>
      <c r="B18" s="13"/>
      <c r="C18" s="14"/>
      <c r="D18" s="15">
        <v>2</v>
      </c>
      <c r="E18" s="16">
        <v>873385</v>
      </c>
      <c r="F18" s="16">
        <v>229643</v>
      </c>
      <c r="G18" s="17">
        <f t="shared" si="1"/>
        <v>0.2629344447179652</v>
      </c>
      <c r="H18" s="18"/>
    </row>
    <row r="19" spans="1:8" ht="15.75">
      <c r="A19" s="112" t="s">
        <v>62</v>
      </c>
      <c r="B19" s="13"/>
      <c r="C19" s="14"/>
      <c r="D19" s="15">
        <v>1</v>
      </c>
      <c r="E19" s="16">
        <v>380890</v>
      </c>
      <c r="F19" s="16">
        <v>68141</v>
      </c>
      <c r="G19" s="17">
        <f t="shared" si="1"/>
        <v>0.17889941977998897</v>
      </c>
      <c r="H19" s="18"/>
    </row>
    <row r="20" spans="1:8" ht="15.75">
      <c r="A20" s="112" t="s">
        <v>20</v>
      </c>
      <c r="B20" s="13"/>
      <c r="C20" s="14"/>
      <c r="D20" s="15">
        <v>1</v>
      </c>
      <c r="E20" s="16">
        <v>170046</v>
      </c>
      <c r="F20" s="16">
        <v>17304.96</v>
      </c>
      <c r="G20" s="17">
        <f t="shared" si="1"/>
        <v>0.10176634557707914</v>
      </c>
      <c r="H20" s="18"/>
    </row>
    <row r="21" spans="1:8" ht="15.75">
      <c r="A21" s="112" t="s">
        <v>144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7</v>
      </c>
      <c r="E22" s="16">
        <v>3187631</v>
      </c>
      <c r="F22" s="16">
        <v>935546.5</v>
      </c>
      <c r="G22" s="17">
        <f t="shared" si="1"/>
        <v>0.2934927223383133</v>
      </c>
      <c r="H22" s="18"/>
    </row>
    <row r="23" spans="1:8" ht="15.75">
      <c r="A23" s="112" t="s">
        <v>64</v>
      </c>
      <c r="B23" s="13"/>
      <c r="C23" s="14"/>
      <c r="D23" s="15">
        <v>5</v>
      </c>
      <c r="E23" s="16">
        <v>1807224</v>
      </c>
      <c r="F23" s="16">
        <v>225323.5</v>
      </c>
      <c r="G23" s="17">
        <f t="shared" si="1"/>
        <v>0.12467934246114483</v>
      </c>
      <c r="H23" s="18"/>
    </row>
    <row r="24" spans="1:8" ht="15.75">
      <c r="A24" s="113" t="s">
        <v>23</v>
      </c>
      <c r="B24" s="13"/>
      <c r="C24" s="14"/>
      <c r="D24" s="15">
        <v>6</v>
      </c>
      <c r="E24" s="16">
        <v>1209350</v>
      </c>
      <c r="F24" s="16">
        <v>234462</v>
      </c>
      <c r="G24" s="17">
        <f t="shared" si="1"/>
        <v>0.1938743953363377</v>
      </c>
      <c r="H24" s="18"/>
    </row>
    <row r="25" spans="1:8" ht="15.75">
      <c r="A25" s="113" t="s">
        <v>24</v>
      </c>
      <c r="B25" s="13"/>
      <c r="C25" s="14"/>
      <c r="D25" s="15">
        <v>20</v>
      </c>
      <c r="E25" s="16">
        <v>207886</v>
      </c>
      <c r="F25" s="16">
        <v>207886</v>
      </c>
      <c r="G25" s="17">
        <f t="shared" si="1"/>
        <v>1</v>
      </c>
      <c r="H25" s="18"/>
    </row>
    <row r="26" spans="1:8" ht="15.75">
      <c r="A26" s="114" t="s">
        <v>25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26</v>
      </c>
      <c r="B27" s="13"/>
      <c r="C27" s="14"/>
      <c r="D27" s="15"/>
      <c r="E27" s="16">
        <v>69571</v>
      </c>
      <c r="F27" s="16">
        <v>3898</v>
      </c>
      <c r="G27" s="17">
        <f>F27/E27</f>
        <v>0.056029092581679145</v>
      </c>
      <c r="H27" s="18"/>
    </row>
    <row r="28" spans="1:8" ht="15.75">
      <c r="A28" s="112" t="s">
        <v>65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2</v>
      </c>
      <c r="E29" s="16">
        <v>317551</v>
      </c>
      <c r="F29" s="16">
        <v>108114.5</v>
      </c>
      <c r="G29" s="17">
        <f>F29/E29</f>
        <v>0.3404634216236132</v>
      </c>
      <c r="H29" s="18"/>
    </row>
    <row r="30" spans="1:8" ht="15.75">
      <c r="A30" s="114" t="s">
        <v>110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66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131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67</v>
      </c>
      <c r="B33" s="13"/>
      <c r="C33" s="14"/>
      <c r="D33" s="15">
        <v>27</v>
      </c>
      <c r="E33" s="19">
        <v>3529515</v>
      </c>
      <c r="F33" s="19">
        <v>625860.5</v>
      </c>
      <c r="G33" s="17">
        <f>F33/E33</f>
        <v>0.17732195499948294</v>
      </c>
      <c r="H33" s="18"/>
    </row>
    <row r="34" spans="1:8" ht="15.75">
      <c r="A34" s="112" t="s">
        <v>68</v>
      </c>
      <c r="B34" s="13"/>
      <c r="C34" s="14"/>
      <c r="D34" s="15">
        <v>1</v>
      </c>
      <c r="E34" s="16">
        <v>154228</v>
      </c>
      <c r="F34" s="16">
        <v>73224.5</v>
      </c>
      <c r="G34" s="17">
        <f>F34/E34</f>
        <v>0.4747808439453277</v>
      </c>
      <c r="H34" s="18"/>
    </row>
    <row r="35" spans="1:8" ht="15.75">
      <c r="A35" s="112" t="s">
        <v>120</v>
      </c>
      <c r="B35" s="13"/>
      <c r="C35" s="14"/>
      <c r="D35" s="15">
        <v>1</v>
      </c>
      <c r="E35" s="16">
        <v>258158</v>
      </c>
      <c r="F35" s="16">
        <v>70137</v>
      </c>
      <c r="G35" s="17">
        <f>F35/E35</f>
        <v>0.2716824580295788</v>
      </c>
      <c r="H35" s="18"/>
    </row>
    <row r="36" spans="1:8" ht="15">
      <c r="A36" s="20" t="s">
        <v>32</v>
      </c>
      <c r="B36" s="13"/>
      <c r="C36" s="14"/>
      <c r="D36" s="21"/>
      <c r="E36" s="22">
        <v>410670</v>
      </c>
      <c r="F36" s="16">
        <v>72213</v>
      </c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34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35</v>
      </c>
      <c r="B40" s="28"/>
      <c r="C40" s="33"/>
      <c r="D40" s="30">
        <f>SUM(D9:D39)</f>
        <v>83</v>
      </c>
      <c r="E40" s="31">
        <f>SUM(E9:E39)</f>
        <v>15842408</v>
      </c>
      <c r="F40" s="31">
        <f>SUM(F9:F39)</f>
        <v>3444883.46</v>
      </c>
      <c r="G40" s="32">
        <f>F40/E40</f>
        <v>0.21744696008334086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36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37</v>
      </c>
      <c r="F43" s="39" t="s">
        <v>37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38</v>
      </c>
      <c r="F44" s="41" t="s">
        <v>8</v>
      </c>
      <c r="G44" s="41" t="s">
        <v>39</v>
      </c>
      <c r="H44" s="18"/>
    </row>
    <row r="45" spans="1:8" ht="15.75">
      <c r="A45" s="45" t="s">
        <v>40</v>
      </c>
      <c r="B45" s="46"/>
      <c r="C45" s="14"/>
      <c r="D45" s="15">
        <v>173</v>
      </c>
      <c r="E45" s="16">
        <v>32864291.7</v>
      </c>
      <c r="F45" s="16">
        <v>1711216.46</v>
      </c>
      <c r="G45" s="17">
        <f aca="true" t="shared" si="2" ref="G45:G51">1-(+F45/E45)</f>
        <v>0.9479308279143591</v>
      </c>
      <c r="H45" s="18"/>
    </row>
    <row r="46" spans="1:8" ht="15.75">
      <c r="A46" s="45" t="s">
        <v>41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42</v>
      </c>
      <c r="B47" s="46"/>
      <c r="C47" s="14"/>
      <c r="D47" s="15">
        <v>357</v>
      </c>
      <c r="E47" s="16">
        <v>39316584.1</v>
      </c>
      <c r="F47" s="16">
        <v>2275898.37</v>
      </c>
      <c r="G47" s="17">
        <f t="shared" si="2"/>
        <v>0.9421135273549871</v>
      </c>
      <c r="H47" s="18"/>
    </row>
    <row r="48" spans="1:8" ht="15.75">
      <c r="A48" s="45" t="s">
        <v>43</v>
      </c>
      <c r="B48" s="46"/>
      <c r="C48" s="14"/>
      <c r="D48" s="15">
        <v>23</v>
      </c>
      <c r="E48" s="16">
        <v>1208644</v>
      </c>
      <c r="F48" s="16">
        <v>133538</v>
      </c>
      <c r="G48" s="17">
        <f t="shared" si="2"/>
        <v>0.8895141993837722</v>
      </c>
      <c r="H48" s="18"/>
    </row>
    <row r="49" spans="1:8" ht="15.75">
      <c r="A49" s="45" t="s">
        <v>44</v>
      </c>
      <c r="B49" s="46"/>
      <c r="C49" s="14"/>
      <c r="D49" s="15">
        <v>141</v>
      </c>
      <c r="E49" s="16">
        <v>16364501.31</v>
      </c>
      <c r="F49" s="16">
        <v>1019761.52</v>
      </c>
      <c r="G49" s="17">
        <f t="shared" si="2"/>
        <v>0.9376845343049443</v>
      </c>
      <c r="H49" s="18"/>
    </row>
    <row r="50" spans="1:8" ht="15.75">
      <c r="A50" s="45" t="s">
        <v>45</v>
      </c>
      <c r="B50" s="46"/>
      <c r="C50" s="14"/>
      <c r="D50" s="15">
        <v>9</v>
      </c>
      <c r="E50" s="16">
        <v>854359</v>
      </c>
      <c r="F50" s="16">
        <v>24299</v>
      </c>
      <c r="G50" s="17">
        <f t="shared" si="2"/>
        <v>0.9715587943709846</v>
      </c>
      <c r="H50" s="18"/>
    </row>
    <row r="51" spans="1:8" ht="15.75">
      <c r="A51" s="45" t="s">
        <v>46</v>
      </c>
      <c r="B51" s="46"/>
      <c r="C51" s="14"/>
      <c r="D51" s="15">
        <v>29</v>
      </c>
      <c r="E51" s="16">
        <v>3638705</v>
      </c>
      <c r="F51" s="16">
        <v>248050.37</v>
      </c>
      <c r="G51" s="17">
        <f t="shared" si="2"/>
        <v>0.9318300411822338</v>
      </c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48</v>
      </c>
      <c r="B53" s="46"/>
      <c r="C53" s="14"/>
      <c r="D53" s="15">
        <v>4</v>
      </c>
      <c r="E53" s="16">
        <v>370000</v>
      </c>
      <c r="F53" s="16">
        <v>33350</v>
      </c>
      <c r="G53" s="17">
        <f>1-(+F53/E53)</f>
        <v>0.9098648648648648</v>
      </c>
      <c r="H53" s="18"/>
    </row>
    <row r="54" spans="1:8" ht="15.75">
      <c r="A54" s="47" t="s">
        <v>69</v>
      </c>
      <c r="B54" s="48"/>
      <c r="C54" s="14"/>
      <c r="D54" s="15">
        <v>2</v>
      </c>
      <c r="E54" s="16">
        <v>344200</v>
      </c>
      <c r="F54" s="16">
        <v>39100</v>
      </c>
      <c r="G54" s="17">
        <f>1-(+F54/E54)</f>
        <v>0.8864032539221383</v>
      </c>
      <c r="H54" s="18"/>
    </row>
    <row r="55" spans="1:8" ht="15.75">
      <c r="A55" s="45" t="s">
        <v>70</v>
      </c>
      <c r="B55" s="48"/>
      <c r="C55" s="14"/>
      <c r="D55" s="15">
        <v>1261</v>
      </c>
      <c r="E55" s="16">
        <v>104041390.62</v>
      </c>
      <c r="F55" s="16">
        <v>12310857.61</v>
      </c>
      <c r="G55" s="17">
        <f>1-(+F55/E55)</f>
        <v>0.8816734615268256</v>
      </c>
      <c r="H55" s="18"/>
    </row>
    <row r="56" spans="1:8" ht="15.75">
      <c r="A56" s="45" t="s">
        <v>71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49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51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34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52</v>
      </c>
      <c r="B62" s="28"/>
      <c r="C62" s="51"/>
      <c r="D62" s="30">
        <f>SUM(D45:D58)</f>
        <v>1999</v>
      </c>
      <c r="E62" s="31">
        <f>SUM(E45:E61)</f>
        <v>199002675.73000002</v>
      </c>
      <c r="F62" s="31">
        <f>SUM(F45:F61)</f>
        <v>17796071.33</v>
      </c>
      <c r="G62" s="32">
        <f>1-(+F62/E62)</f>
        <v>0.9105737082945302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9"/>
      <c r="D64" s="56"/>
      <c r="E64" s="56"/>
      <c r="F64" s="57">
        <f>F62+F40</f>
        <v>21240954.79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56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57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123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2238090</v>
      </c>
      <c r="F10" s="16">
        <v>500486.5</v>
      </c>
      <c r="G10" s="115">
        <f aca="true" t="shared" si="0" ref="G10:G15">F10/E10</f>
        <v>0.22362215103056624</v>
      </c>
      <c r="H10" s="18"/>
    </row>
    <row r="11" spans="1:8" ht="15.75">
      <c r="A11" s="112" t="s">
        <v>126</v>
      </c>
      <c r="B11" s="13"/>
      <c r="C11" s="14"/>
      <c r="D11" s="15">
        <v>6</v>
      </c>
      <c r="E11" s="121">
        <v>541179</v>
      </c>
      <c r="F11" s="16">
        <v>139202</v>
      </c>
      <c r="G11" s="115">
        <f t="shared" si="0"/>
        <v>0.25721988473314744</v>
      </c>
      <c r="H11" s="18"/>
    </row>
    <row r="12" spans="1:8" ht="15.75">
      <c r="A12" s="112" t="s">
        <v>78</v>
      </c>
      <c r="B12" s="13"/>
      <c r="C12" s="14"/>
      <c r="D12" s="15">
        <v>2</v>
      </c>
      <c r="E12" s="121">
        <v>259873</v>
      </c>
      <c r="F12" s="16">
        <v>-184</v>
      </c>
      <c r="G12" s="115">
        <f t="shared" si="0"/>
        <v>-0.0007080381570998141</v>
      </c>
      <c r="H12" s="18"/>
    </row>
    <row r="13" spans="1:8" ht="15.75">
      <c r="A13" s="112" t="s">
        <v>130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28</v>
      </c>
      <c r="B14" s="13"/>
      <c r="C14" s="14"/>
      <c r="D14" s="15">
        <v>2</v>
      </c>
      <c r="E14" s="121">
        <v>417939</v>
      </c>
      <c r="F14" s="16">
        <v>81822</v>
      </c>
      <c r="G14" s="115">
        <f t="shared" si="0"/>
        <v>0.1957749815164414</v>
      </c>
      <c r="H14" s="18"/>
    </row>
    <row r="15" spans="1:8" ht="15.75">
      <c r="A15" s="112" t="s">
        <v>61</v>
      </c>
      <c r="B15" s="13"/>
      <c r="C15" s="14"/>
      <c r="D15" s="15">
        <v>1</v>
      </c>
      <c r="E15" s="121">
        <v>137712</v>
      </c>
      <c r="F15" s="16">
        <v>37090</v>
      </c>
      <c r="G15" s="115">
        <f t="shared" si="0"/>
        <v>0.26933019635180666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16</v>
      </c>
      <c r="B17" s="13"/>
      <c r="C17" s="14"/>
      <c r="D17" s="15">
        <v>2</v>
      </c>
      <c r="E17" s="121">
        <v>1264528</v>
      </c>
      <c r="F17" s="16">
        <v>456110.5</v>
      </c>
      <c r="G17" s="17">
        <f aca="true" t="shared" si="1" ref="G17:G23">F17/E17</f>
        <v>0.36069624397403616</v>
      </c>
      <c r="H17" s="18"/>
    </row>
    <row r="18" spans="1:8" ht="15.75">
      <c r="A18" s="112" t="s">
        <v>17</v>
      </c>
      <c r="B18" s="13"/>
      <c r="C18" s="14"/>
      <c r="D18" s="15">
        <v>2</v>
      </c>
      <c r="E18" s="121">
        <v>1465653</v>
      </c>
      <c r="F18" s="16">
        <v>403010</v>
      </c>
      <c r="G18" s="115">
        <f t="shared" si="1"/>
        <v>0.27496958693497026</v>
      </c>
      <c r="H18" s="18"/>
    </row>
    <row r="19" spans="1:8" ht="15.75">
      <c r="A19" s="112" t="s">
        <v>62</v>
      </c>
      <c r="B19" s="13"/>
      <c r="C19" s="14"/>
      <c r="D19" s="15">
        <v>1</v>
      </c>
      <c r="E19" s="121">
        <v>265528</v>
      </c>
      <c r="F19" s="16">
        <v>77071</v>
      </c>
      <c r="G19" s="17">
        <f t="shared" si="1"/>
        <v>0.29025564158958755</v>
      </c>
      <c r="H19" s="18"/>
    </row>
    <row r="20" spans="1:8" ht="15.75">
      <c r="A20" s="112" t="s">
        <v>20</v>
      </c>
      <c r="B20" s="13"/>
      <c r="C20" s="14"/>
      <c r="D20" s="15">
        <v>1</v>
      </c>
      <c r="E20" s="121">
        <v>58387</v>
      </c>
      <c r="F20" s="16">
        <v>27328</v>
      </c>
      <c r="G20" s="17">
        <f t="shared" si="1"/>
        <v>0.46804939455700756</v>
      </c>
      <c r="H20" s="18"/>
    </row>
    <row r="21" spans="1:8" ht="15.75">
      <c r="A21" s="112" t="s">
        <v>144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7</v>
      </c>
      <c r="E22" s="121">
        <v>6367398</v>
      </c>
      <c r="F22" s="16">
        <v>1688083</v>
      </c>
      <c r="G22" s="17">
        <f t="shared" si="1"/>
        <v>0.2651134733528515</v>
      </c>
      <c r="H22" s="18"/>
    </row>
    <row r="23" spans="1:8" ht="15.75">
      <c r="A23" s="112" t="s">
        <v>64</v>
      </c>
      <c r="B23" s="13"/>
      <c r="C23" s="14"/>
      <c r="D23" s="15">
        <v>2</v>
      </c>
      <c r="E23" s="121">
        <v>1566904</v>
      </c>
      <c r="F23" s="16">
        <v>351075.5</v>
      </c>
      <c r="G23" s="17">
        <f t="shared" si="1"/>
        <v>0.22405680245886156</v>
      </c>
      <c r="H23" s="18"/>
    </row>
    <row r="24" spans="1:8" ht="15.75">
      <c r="A24" s="113" t="s">
        <v>23</v>
      </c>
      <c r="B24" s="13"/>
      <c r="C24" s="14"/>
      <c r="D24" s="15">
        <v>3</v>
      </c>
      <c r="E24" s="121">
        <v>693415</v>
      </c>
      <c r="F24" s="16">
        <v>122428.5</v>
      </c>
      <c r="G24" s="17">
        <f>F24/E24</f>
        <v>0.17655877072171788</v>
      </c>
      <c r="H24" s="18"/>
    </row>
    <row r="25" spans="1:8" ht="15.75">
      <c r="A25" s="113" t="s">
        <v>24</v>
      </c>
      <c r="B25" s="13"/>
      <c r="C25" s="14"/>
      <c r="D25" s="15">
        <v>13</v>
      </c>
      <c r="E25" s="121">
        <v>135097</v>
      </c>
      <c r="F25" s="16">
        <v>135097</v>
      </c>
      <c r="G25" s="17">
        <f>F25/E25</f>
        <v>1</v>
      </c>
      <c r="H25" s="18"/>
    </row>
    <row r="26" spans="1:8" ht="15.75">
      <c r="A26" s="114" t="s">
        <v>25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26</v>
      </c>
      <c r="B27" s="13"/>
      <c r="C27" s="14"/>
      <c r="D27" s="15"/>
      <c r="E27" s="121">
        <v>35472</v>
      </c>
      <c r="F27" s="16">
        <v>20379</v>
      </c>
      <c r="G27" s="17">
        <f>F27/E27</f>
        <v>0.5745094722598105</v>
      </c>
      <c r="H27" s="18"/>
    </row>
    <row r="28" spans="1:8" ht="15.75">
      <c r="A28" s="112" t="s">
        <v>65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27</v>
      </c>
      <c r="B29" s="13"/>
      <c r="C29" s="14"/>
      <c r="D29" s="15">
        <v>2</v>
      </c>
      <c r="E29" s="121">
        <v>196269</v>
      </c>
      <c r="F29" s="16">
        <v>68938</v>
      </c>
      <c r="G29" s="17">
        <f>F29/E29</f>
        <v>0.3512424274847276</v>
      </c>
      <c r="H29" s="18"/>
    </row>
    <row r="30" spans="1:8" ht="15.75">
      <c r="A30" s="114" t="s">
        <v>110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66</v>
      </c>
      <c r="B31" s="13"/>
      <c r="C31" s="14"/>
      <c r="D31" s="15">
        <v>1</v>
      </c>
      <c r="E31" s="116">
        <v>246603</v>
      </c>
      <c r="F31" s="16">
        <v>73150</v>
      </c>
      <c r="G31" s="115">
        <f>F31/E31</f>
        <v>0.29663061682136876</v>
      </c>
      <c r="H31" s="18"/>
    </row>
    <row r="32" spans="1:8" ht="15.75">
      <c r="A32" s="114" t="s">
        <v>131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67</v>
      </c>
      <c r="B33" s="13"/>
      <c r="C33" s="14"/>
      <c r="D33" s="15">
        <v>10</v>
      </c>
      <c r="E33" s="116">
        <v>1686697</v>
      </c>
      <c r="F33" s="19">
        <v>332857</v>
      </c>
      <c r="G33" s="115">
        <f>F33/E33</f>
        <v>0.1973424983858986</v>
      </c>
      <c r="H33" s="18"/>
    </row>
    <row r="34" spans="1:8" ht="15.75">
      <c r="A34" s="112" t="s">
        <v>68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120</v>
      </c>
      <c r="B35" s="13"/>
      <c r="C35" s="14"/>
      <c r="D35" s="15">
        <v>2</v>
      </c>
      <c r="E35" s="121">
        <v>210116</v>
      </c>
      <c r="F35" s="16">
        <v>59423</v>
      </c>
      <c r="G35" s="115">
        <f>F35/E35</f>
        <v>0.2828104475622989</v>
      </c>
      <c r="H35" s="18"/>
    </row>
    <row r="36" spans="1:8" ht="15">
      <c r="A36" s="20" t="s">
        <v>32</v>
      </c>
      <c r="B36" s="13"/>
      <c r="C36" s="14"/>
      <c r="D36" s="21"/>
      <c r="E36" s="116">
        <v>91806</v>
      </c>
      <c r="F36" s="19">
        <v>17985</v>
      </c>
      <c r="G36" s="23"/>
      <c r="H36" s="18"/>
    </row>
    <row r="37" spans="1:8" ht="15">
      <c r="A37" s="20" t="s">
        <v>33</v>
      </c>
      <c r="B37" s="13"/>
      <c r="C37" s="14"/>
      <c r="D37" s="21"/>
      <c r="E37" s="116">
        <v>5000</v>
      </c>
      <c r="F37" s="19">
        <v>4800</v>
      </c>
      <c r="G37" s="23"/>
      <c r="H37" s="18"/>
    </row>
    <row r="38" spans="1:8" ht="15">
      <c r="A38" s="20" t="s">
        <v>34</v>
      </c>
      <c r="B38" s="13"/>
      <c r="C38" s="14"/>
      <c r="D38" s="21"/>
      <c r="E38" s="121"/>
      <c r="F38" s="16">
        <v>200</v>
      </c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35</v>
      </c>
      <c r="B40" s="28"/>
      <c r="C40" s="33"/>
      <c r="D40" s="30">
        <f>SUM(D9:D39)</f>
        <v>63</v>
      </c>
      <c r="E40" s="31">
        <f>SUM(E9:E39)</f>
        <v>17883666</v>
      </c>
      <c r="F40" s="31">
        <f>SUM(F9:F39)</f>
        <v>4596352</v>
      </c>
      <c r="G40" s="32">
        <f>F40/E40</f>
        <v>0.25701397017815025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36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37</v>
      </c>
      <c r="F43" s="39" t="s">
        <v>37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38</v>
      </c>
      <c r="F44" s="41" t="s">
        <v>8</v>
      </c>
      <c r="G44" s="41" t="s">
        <v>39</v>
      </c>
      <c r="H44" s="18"/>
    </row>
    <row r="45" spans="1:8" ht="15.75">
      <c r="A45" s="45" t="s">
        <v>40</v>
      </c>
      <c r="B45" s="46"/>
      <c r="C45" s="14"/>
      <c r="D45" s="15">
        <v>59</v>
      </c>
      <c r="E45" s="16">
        <v>9240768.75</v>
      </c>
      <c r="F45" s="16">
        <v>580158.15</v>
      </c>
      <c r="G45" s="17">
        <f>1-(+F45/E45)</f>
        <v>0.9372175448065401</v>
      </c>
      <c r="H45" s="18"/>
    </row>
    <row r="46" spans="1:8" ht="15.75">
      <c r="A46" s="45" t="s">
        <v>41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42</v>
      </c>
      <c r="B47" s="46"/>
      <c r="C47" s="14"/>
      <c r="D47" s="15">
        <v>236</v>
      </c>
      <c r="E47" s="16">
        <v>22871432.75</v>
      </c>
      <c r="F47" s="16">
        <v>1578650.03</v>
      </c>
      <c r="G47" s="17">
        <f aca="true" t="shared" si="2" ref="G47:G56">1-(+F47/E47)</f>
        <v>0.9309772130475735</v>
      </c>
      <c r="H47" s="18"/>
    </row>
    <row r="48" spans="1:8" ht="15.75">
      <c r="A48" s="45" t="s">
        <v>43</v>
      </c>
      <c r="B48" s="46"/>
      <c r="C48" s="14"/>
      <c r="D48" s="15">
        <v>8</v>
      </c>
      <c r="E48" s="16">
        <v>2243290.5</v>
      </c>
      <c r="F48" s="16">
        <v>116263.5</v>
      </c>
      <c r="G48" s="17">
        <f t="shared" si="2"/>
        <v>0.9481727845769418</v>
      </c>
      <c r="H48" s="18"/>
    </row>
    <row r="49" spans="1:8" ht="15.75">
      <c r="A49" s="45" t="s">
        <v>44</v>
      </c>
      <c r="B49" s="46"/>
      <c r="C49" s="14"/>
      <c r="D49" s="15">
        <v>110</v>
      </c>
      <c r="E49" s="16">
        <v>14635561.48</v>
      </c>
      <c r="F49" s="16">
        <v>1449627.05</v>
      </c>
      <c r="G49" s="17">
        <f t="shared" si="2"/>
        <v>0.9009517296633296</v>
      </c>
      <c r="H49" s="18"/>
    </row>
    <row r="50" spans="1:8" ht="15.75">
      <c r="A50" s="45" t="s">
        <v>45</v>
      </c>
      <c r="B50" s="46"/>
      <c r="C50" s="14"/>
      <c r="D50" s="15">
        <v>8</v>
      </c>
      <c r="E50" s="16">
        <v>1983929</v>
      </c>
      <c r="F50" s="16">
        <v>141706</v>
      </c>
      <c r="G50" s="17">
        <f t="shared" si="2"/>
        <v>0.9285730487330948</v>
      </c>
      <c r="H50" s="18"/>
    </row>
    <row r="51" spans="1:8" ht="15.75">
      <c r="A51" s="45" t="s">
        <v>46</v>
      </c>
      <c r="B51" s="46"/>
      <c r="C51" s="14"/>
      <c r="D51" s="15">
        <v>17</v>
      </c>
      <c r="E51" s="16">
        <v>3055940</v>
      </c>
      <c r="F51" s="16">
        <v>407694.2</v>
      </c>
      <c r="G51" s="17">
        <f t="shared" si="2"/>
        <v>0.8665895927276059</v>
      </c>
      <c r="H51" s="18"/>
    </row>
    <row r="52" spans="1:8" ht="15.75">
      <c r="A52" s="45" t="s">
        <v>47</v>
      </c>
      <c r="B52" s="46"/>
      <c r="C52" s="14"/>
      <c r="D52" s="15">
        <v>2</v>
      </c>
      <c r="E52" s="16">
        <v>286660</v>
      </c>
      <c r="F52" s="16">
        <v>30960</v>
      </c>
      <c r="G52" s="17">
        <f t="shared" si="2"/>
        <v>0.8919974883136818</v>
      </c>
      <c r="H52" s="18"/>
    </row>
    <row r="53" spans="1:8" ht="15.75">
      <c r="A53" s="45" t="s">
        <v>48</v>
      </c>
      <c r="B53" s="46"/>
      <c r="C53" s="14"/>
      <c r="D53" s="15">
        <v>4</v>
      </c>
      <c r="E53" s="16">
        <v>746850</v>
      </c>
      <c r="F53" s="16">
        <v>86995</v>
      </c>
      <c r="G53" s="17">
        <f t="shared" si="2"/>
        <v>0.8835174399143068</v>
      </c>
      <c r="H53" s="18"/>
    </row>
    <row r="54" spans="1:8" ht="15.75">
      <c r="A54" s="47" t="s">
        <v>69</v>
      </c>
      <c r="B54" s="48"/>
      <c r="C54" s="14"/>
      <c r="D54" s="15">
        <v>3</v>
      </c>
      <c r="E54" s="16">
        <v>156800</v>
      </c>
      <c r="F54" s="16">
        <v>28900</v>
      </c>
      <c r="G54" s="17">
        <f t="shared" si="2"/>
        <v>0.815688775510204</v>
      </c>
      <c r="H54" s="18"/>
    </row>
    <row r="55" spans="1:8" ht="15.75">
      <c r="A55" s="45" t="s">
        <v>70</v>
      </c>
      <c r="B55" s="48"/>
      <c r="C55" s="14"/>
      <c r="D55" s="15">
        <v>856</v>
      </c>
      <c r="E55" s="16">
        <v>66867284.54</v>
      </c>
      <c r="F55" s="16">
        <v>7932041.4</v>
      </c>
      <c r="G55" s="17">
        <f t="shared" si="2"/>
        <v>0.8813763493677531</v>
      </c>
      <c r="H55" s="18"/>
    </row>
    <row r="56" spans="1:8" ht="15.75">
      <c r="A56" s="45" t="s">
        <v>71</v>
      </c>
      <c r="B56" s="48"/>
      <c r="C56" s="14"/>
      <c r="D56" s="15">
        <v>6</v>
      </c>
      <c r="E56" s="16">
        <v>562237.7</v>
      </c>
      <c r="F56" s="16">
        <v>33209.35</v>
      </c>
      <c r="G56" s="17">
        <f t="shared" si="2"/>
        <v>0.9409336122426512</v>
      </c>
      <c r="H56" s="18"/>
    </row>
    <row r="57" spans="1:8" ht="15">
      <c r="A57" s="49" t="s">
        <v>49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51</v>
      </c>
      <c r="B59" s="46"/>
      <c r="C59" s="14"/>
      <c r="D59" s="21"/>
      <c r="E59" s="22"/>
      <c r="F59" s="16">
        <v>3100</v>
      </c>
      <c r="G59" s="23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52</v>
      </c>
      <c r="B62" s="28"/>
      <c r="C62" s="59"/>
      <c r="D62" s="30">
        <f>SUM(D45:D58)</f>
        <v>1309</v>
      </c>
      <c r="E62" s="31">
        <f>SUM(E45:E61)</f>
        <v>122650754.72000001</v>
      </c>
      <c r="F62" s="31">
        <f>SUM(F45:F61)</f>
        <v>12389304.680000002</v>
      </c>
      <c r="G62" s="32">
        <f>1-(F62/E62)</f>
        <v>0.8989871305049562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53</v>
      </c>
      <c r="B64" s="56"/>
      <c r="C64" s="59"/>
      <c r="D64" s="75"/>
      <c r="E64" s="56"/>
      <c r="F64" s="57">
        <f>F62+F40</f>
        <v>16985656.68</v>
      </c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142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2</v>
      </c>
      <c r="E10" s="16">
        <v>249686</v>
      </c>
      <c r="F10" s="16">
        <v>66011</v>
      </c>
      <c r="G10" s="17">
        <f aca="true" t="shared" si="0" ref="G10:G15">F10/E10</f>
        <v>0.2643760563267464</v>
      </c>
      <c r="H10" s="18"/>
    </row>
    <row r="11" spans="1:8" ht="15.75">
      <c r="A11" s="112" t="s">
        <v>123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74</v>
      </c>
      <c r="B12" s="13"/>
      <c r="C12" s="14"/>
      <c r="D12" s="15">
        <v>1</v>
      </c>
      <c r="E12" s="16">
        <v>156296</v>
      </c>
      <c r="F12" s="16">
        <v>36266.5</v>
      </c>
      <c r="G12" s="17">
        <f t="shared" si="0"/>
        <v>0.23203728822234734</v>
      </c>
      <c r="H12" s="18"/>
    </row>
    <row r="13" spans="1:8" ht="15.75">
      <c r="A13" s="112" t="s">
        <v>75</v>
      </c>
      <c r="B13" s="13"/>
      <c r="C13" s="14"/>
      <c r="D13" s="15">
        <v>1</v>
      </c>
      <c r="E13" s="16">
        <v>29357.5</v>
      </c>
      <c r="F13" s="16">
        <v>3218.5</v>
      </c>
      <c r="G13" s="17">
        <f t="shared" si="0"/>
        <v>0.10963126969258281</v>
      </c>
      <c r="H13" s="18"/>
    </row>
    <row r="14" spans="1:8" ht="15.75">
      <c r="A14" s="112" t="s">
        <v>141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28</v>
      </c>
      <c r="B15" s="13"/>
      <c r="C15" s="14"/>
      <c r="D15" s="15">
        <v>1</v>
      </c>
      <c r="E15" s="16">
        <v>7210</v>
      </c>
      <c r="F15" s="16">
        <v>-308</v>
      </c>
      <c r="G15" s="17">
        <f t="shared" si="0"/>
        <v>-0.04271844660194175</v>
      </c>
      <c r="H15" s="18"/>
    </row>
    <row r="16" spans="1:8" ht="15.75">
      <c r="A16" s="112" t="s">
        <v>136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18</v>
      </c>
      <c r="B17" s="13"/>
      <c r="C17" s="14"/>
      <c r="D17" s="15">
        <v>1</v>
      </c>
      <c r="E17" s="16">
        <v>52532</v>
      </c>
      <c r="F17" s="16">
        <v>21332</v>
      </c>
      <c r="G17" s="17">
        <f>F17/E17</f>
        <v>0.4060762963526993</v>
      </c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483649</v>
      </c>
      <c r="F18" s="16">
        <v>130462.5</v>
      </c>
      <c r="G18" s="17">
        <f>F18/E18</f>
        <v>0.2697462415925599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124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133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94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148</v>
      </c>
      <c r="B23" s="13"/>
      <c r="C23" s="14"/>
      <c r="D23" s="15">
        <v>3</v>
      </c>
      <c r="E23" s="16">
        <v>19531</v>
      </c>
      <c r="F23" s="16">
        <v>847</v>
      </c>
      <c r="G23" s="17">
        <f>F23/E23</f>
        <v>0.04336695509702524</v>
      </c>
      <c r="H23" s="18"/>
    </row>
    <row r="24" spans="1:8" ht="15.75">
      <c r="A24" s="112" t="s">
        <v>10</v>
      </c>
      <c r="B24" s="13"/>
      <c r="C24" s="14"/>
      <c r="D24" s="15">
        <v>5</v>
      </c>
      <c r="E24" s="16">
        <v>671086</v>
      </c>
      <c r="F24" s="16">
        <v>75620.5</v>
      </c>
      <c r="G24" s="17">
        <f>F24/E24</f>
        <v>0.11268376929335436</v>
      </c>
      <c r="H24" s="18"/>
    </row>
    <row r="25" spans="1:8" ht="15.75">
      <c r="A25" s="113" t="s">
        <v>23</v>
      </c>
      <c r="B25" s="13"/>
      <c r="C25" s="14"/>
      <c r="D25" s="15">
        <v>2</v>
      </c>
      <c r="E25" s="16">
        <v>97665</v>
      </c>
      <c r="F25" s="16">
        <v>25352</v>
      </c>
      <c r="G25" s="17">
        <f>F25/E25</f>
        <v>0.2595812215225516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109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78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134</v>
      </c>
      <c r="B31" s="13"/>
      <c r="C31" s="14"/>
      <c r="D31" s="15">
        <v>1</v>
      </c>
      <c r="E31" s="16">
        <v>7603</v>
      </c>
      <c r="F31" s="16">
        <v>3800</v>
      </c>
      <c r="G31" s="17">
        <f>F31/E31</f>
        <v>0.4998027094567934</v>
      </c>
      <c r="H31" s="18"/>
    </row>
    <row r="32" spans="1:8" ht="15.75">
      <c r="A32" s="114" t="s">
        <v>61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120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125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51</v>
      </c>
      <c r="B36" s="13"/>
      <c r="C36" s="14"/>
      <c r="D36" s="21"/>
      <c r="E36" s="70"/>
      <c r="F36" s="16">
        <v>5000</v>
      </c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18</v>
      </c>
      <c r="E39" s="31">
        <f>SUM(E9:E38)</f>
        <v>1774615.5</v>
      </c>
      <c r="F39" s="31">
        <f>SUM(F9:F38)</f>
        <v>367602</v>
      </c>
      <c r="G39" s="32">
        <f>F39/E39</f>
        <v>0.20714458991257542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22</v>
      </c>
      <c r="E44" s="16">
        <v>1097361.95</v>
      </c>
      <c r="F44" s="16">
        <v>75849.11</v>
      </c>
      <c r="G44" s="17">
        <f>1-(+F44/E44)</f>
        <v>0.9308804993648632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135</v>
      </c>
      <c r="E46" s="16">
        <v>5704122.25</v>
      </c>
      <c r="F46" s="16">
        <v>431956.23</v>
      </c>
      <c r="G46" s="17">
        <f>1-(+F46/E46)</f>
        <v>0.9242729711832526</v>
      </c>
      <c r="H46" s="18"/>
    </row>
    <row r="47" spans="1:8" ht="15.75">
      <c r="A47" s="45" t="s">
        <v>43</v>
      </c>
      <c r="B47" s="46"/>
      <c r="C47" s="14"/>
      <c r="D47" s="15">
        <v>10</v>
      </c>
      <c r="E47" s="16">
        <v>195754.5</v>
      </c>
      <c r="F47" s="16">
        <v>17694.49</v>
      </c>
      <c r="G47" s="17">
        <f>1-(+F47/E47)</f>
        <v>0.9096087701687573</v>
      </c>
      <c r="H47" s="18"/>
    </row>
    <row r="48" spans="1:8" ht="15.75">
      <c r="A48" s="45" t="s">
        <v>44</v>
      </c>
      <c r="B48" s="46"/>
      <c r="C48" s="14"/>
      <c r="D48" s="15">
        <v>65</v>
      </c>
      <c r="E48" s="16">
        <v>2824626</v>
      </c>
      <c r="F48" s="16">
        <v>270535.14</v>
      </c>
      <c r="G48" s="17">
        <f>1-(+F48/E48)</f>
        <v>0.9042226687710161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20</v>
      </c>
      <c r="E50" s="16">
        <v>692095</v>
      </c>
      <c r="F50" s="16">
        <v>45350</v>
      </c>
      <c r="G50" s="17">
        <f>1-(+F50/E50)</f>
        <v>0.9344743134974245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69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70</v>
      </c>
      <c r="B54" s="48"/>
      <c r="C54" s="14"/>
      <c r="D54" s="15">
        <v>713</v>
      </c>
      <c r="E54" s="16">
        <v>40609786.21</v>
      </c>
      <c r="F54" s="16">
        <v>4941687.55</v>
      </c>
      <c r="G54" s="17">
        <f>1-(+F54/E54)</f>
        <v>0.8783128893009753</v>
      </c>
      <c r="H54" s="18"/>
    </row>
    <row r="55" spans="1:8" ht="15.75">
      <c r="A55" s="45" t="s">
        <v>71</v>
      </c>
      <c r="B55" s="48"/>
      <c r="C55" s="14"/>
      <c r="D55" s="15">
        <v>8</v>
      </c>
      <c r="E55" s="16">
        <v>606868.91</v>
      </c>
      <c r="F55" s="16">
        <v>39098.4</v>
      </c>
      <c r="G55" s="17">
        <f>1-(+F55/E55)</f>
        <v>0.935573565632156</v>
      </c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51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52</v>
      </c>
      <c r="B61" s="28"/>
      <c r="C61" s="29"/>
      <c r="D61" s="30">
        <f>SUM(D44:D57)</f>
        <v>973</v>
      </c>
      <c r="E61" s="31">
        <f>SUM(E44:E60)</f>
        <v>51730614.81999999</v>
      </c>
      <c r="F61" s="31">
        <f>SUM(F44:F60)</f>
        <v>5822170.92</v>
      </c>
      <c r="G61" s="32">
        <f>1-(+F61/E61)</f>
        <v>0.8874521221087626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53</v>
      </c>
      <c r="B63" s="56"/>
      <c r="C63" s="56"/>
      <c r="D63" s="56"/>
      <c r="E63" s="56"/>
      <c r="F63" s="57">
        <f>F61+F39</f>
        <v>6189772.92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142</v>
      </c>
      <c r="B9" s="13"/>
      <c r="C9" s="14"/>
      <c r="D9" s="15">
        <v>5</v>
      </c>
      <c r="E9" s="121">
        <v>281775</v>
      </c>
      <c r="F9" s="16">
        <v>135973.5</v>
      </c>
      <c r="G9" s="17">
        <f aca="true" t="shared" si="0" ref="G9:G20">F9/E9</f>
        <v>0.482560553633218</v>
      </c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123</v>
      </c>
      <c r="B11" s="13"/>
      <c r="C11" s="14"/>
      <c r="D11" s="15">
        <v>8</v>
      </c>
      <c r="E11" s="121">
        <v>1544583</v>
      </c>
      <c r="F11" s="16">
        <v>310518</v>
      </c>
      <c r="G11" s="17">
        <f t="shared" si="0"/>
        <v>0.20103678468557534</v>
      </c>
      <c r="H11" s="18"/>
    </row>
    <row r="12" spans="1:8" ht="15.75">
      <c r="A12" s="112" t="s">
        <v>74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75</v>
      </c>
      <c r="B13" s="13"/>
      <c r="C13" s="14"/>
      <c r="D13" s="15">
        <v>1</v>
      </c>
      <c r="E13" s="121">
        <v>147193</v>
      </c>
      <c r="F13" s="16">
        <v>48923.5</v>
      </c>
      <c r="G13" s="17">
        <f t="shared" si="0"/>
        <v>0.3323765396452277</v>
      </c>
      <c r="H13" s="18"/>
    </row>
    <row r="14" spans="1:8" ht="15.75">
      <c r="A14" s="112" t="s">
        <v>141</v>
      </c>
      <c r="B14" s="13"/>
      <c r="C14" s="14"/>
      <c r="D14" s="15">
        <v>1</v>
      </c>
      <c r="E14" s="121">
        <v>75092</v>
      </c>
      <c r="F14" s="16">
        <v>20288</v>
      </c>
      <c r="G14" s="17">
        <f t="shared" si="0"/>
        <v>0.2701752516912587</v>
      </c>
      <c r="H14" s="18"/>
    </row>
    <row r="15" spans="1:8" ht="15.75">
      <c r="A15" s="112" t="s">
        <v>28</v>
      </c>
      <c r="B15" s="13"/>
      <c r="C15" s="14"/>
      <c r="D15" s="15">
        <v>2</v>
      </c>
      <c r="E15" s="121">
        <v>332837</v>
      </c>
      <c r="F15" s="16">
        <v>77228</v>
      </c>
      <c r="G15" s="17">
        <f t="shared" si="0"/>
        <v>0.23202949191345915</v>
      </c>
      <c r="H15" s="18"/>
    </row>
    <row r="16" spans="1:8" ht="15.75">
      <c r="A16" s="112" t="s">
        <v>136</v>
      </c>
      <c r="B16" s="13"/>
      <c r="C16" s="14"/>
      <c r="D16" s="15">
        <v>1</v>
      </c>
      <c r="E16" s="121">
        <v>214703</v>
      </c>
      <c r="F16" s="16">
        <v>73197.5</v>
      </c>
      <c r="G16" s="17">
        <f t="shared" si="0"/>
        <v>0.3409244398075481</v>
      </c>
      <c r="H16" s="18"/>
    </row>
    <row r="17" spans="1:8" ht="15.75">
      <c r="A17" s="112" t="s">
        <v>18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3</v>
      </c>
      <c r="E18" s="121">
        <v>788814</v>
      </c>
      <c r="F18" s="16">
        <v>218128.5</v>
      </c>
      <c r="G18" s="17">
        <f t="shared" si="0"/>
        <v>0.27652716609999317</v>
      </c>
      <c r="H18" s="18"/>
    </row>
    <row r="19" spans="1:8" ht="15.75">
      <c r="A19" s="112" t="s">
        <v>17</v>
      </c>
      <c r="B19" s="13"/>
      <c r="C19" s="14"/>
      <c r="D19" s="15">
        <v>1</v>
      </c>
      <c r="E19" s="121">
        <v>1415876</v>
      </c>
      <c r="F19" s="16">
        <v>306732</v>
      </c>
      <c r="G19" s="17">
        <f t="shared" si="0"/>
        <v>0.21663761515838958</v>
      </c>
      <c r="H19" s="18"/>
    </row>
    <row r="20" spans="1:8" ht="15.75">
      <c r="A20" s="112" t="s">
        <v>124</v>
      </c>
      <c r="B20" s="13"/>
      <c r="C20" s="14"/>
      <c r="D20" s="15">
        <v>21</v>
      </c>
      <c r="E20" s="121">
        <v>2734624</v>
      </c>
      <c r="F20" s="16">
        <v>492273</v>
      </c>
      <c r="G20" s="17">
        <f t="shared" si="0"/>
        <v>0.18001487590250068</v>
      </c>
      <c r="H20" s="18"/>
    </row>
    <row r="21" spans="1:8" ht="15.75">
      <c r="A21" s="112" t="s">
        <v>133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94</v>
      </c>
      <c r="B22" s="13"/>
      <c r="C22" s="14"/>
      <c r="D22" s="15">
        <v>1</v>
      </c>
      <c r="E22" s="121">
        <v>89556</v>
      </c>
      <c r="F22" s="16">
        <v>12934</v>
      </c>
      <c r="G22" s="17">
        <f>F22/E22</f>
        <v>0.1444236008754299</v>
      </c>
      <c r="H22" s="18"/>
    </row>
    <row r="23" spans="1:8" ht="15.75">
      <c r="A23" s="112" t="s">
        <v>148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4</v>
      </c>
      <c r="E25" s="121">
        <v>634546</v>
      </c>
      <c r="F25" s="16">
        <v>149382</v>
      </c>
      <c r="G25" s="17">
        <f>F25/E25</f>
        <v>0.235415556949378</v>
      </c>
      <c r="H25" s="18"/>
    </row>
    <row r="26" spans="1:8" ht="15.75">
      <c r="A26" s="113" t="s">
        <v>24</v>
      </c>
      <c r="B26" s="13"/>
      <c r="C26" s="14"/>
      <c r="D26" s="15">
        <v>13</v>
      </c>
      <c r="E26" s="121">
        <v>131465</v>
      </c>
      <c r="F26" s="16">
        <v>131465</v>
      </c>
      <c r="G26" s="17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21">
        <v>43334</v>
      </c>
      <c r="F28" s="16">
        <v>4584</v>
      </c>
      <c r="G28" s="17">
        <f aca="true" t="shared" si="1" ref="G28:G34">F28/E28</f>
        <v>0.10578298795403147</v>
      </c>
      <c r="H28" s="18"/>
    </row>
    <row r="29" spans="1:8" ht="15.75">
      <c r="A29" s="114" t="s">
        <v>109</v>
      </c>
      <c r="B29" s="13"/>
      <c r="C29" s="14"/>
      <c r="D29" s="15">
        <v>1</v>
      </c>
      <c r="E29" s="121">
        <v>79615</v>
      </c>
      <c r="F29" s="16">
        <v>29513</v>
      </c>
      <c r="G29" s="17">
        <f t="shared" si="1"/>
        <v>0.3706964767945739</v>
      </c>
      <c r="H29" s="18"/>
    </row>
    <row r="30" spans="1:8" ht="15.75">
      <c r="A30" s="114" t="s">
        <v>78</v>
      </c>
      <c r="B30" s="13"/>
      <c r="C30" s="14"/>
      <c r="D30" s="15">
        <v>2</v>
      </c>
      <c r="E30" s="121">
        <v>195792</v>
      </c>
      <c r="F30" s="16">
        <v>69125</v>
      </c>
      <c r="G30" s="17">
        <f t="shared" si="1"/>
        <v>0.3530532401732451</v>
      </c>
      <c r="H30" s="18"/>
    </row>
    <row r="31" spans="1:8" ht="15.75">
      <c r="A31" s="114" t="s">
        <v>134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61</v>
      </c>
      <c r="B32" s="13"/>
      <c r="C32" s="14"/>
      <c r="D32" s="15">
        <v>2</v>
      </c>
      <c r="E32" s="121">
        <v>168228.5</v>
      </c>
      <c r="F32" s="16">
        <v>66928.5</v>
      </c>
      <c r="G32" s="17">
        <f t="shared" si="1"/>
        <v>0.3978428149808148</v>
      </c>
      <c r="H32" s="18"/>
    </row>
    <row r="33" spans="1:8" ht="15.75">
      <c r="A33" s="114" t="s">
        <v>120</v>
      </c>
      <c r="B33" s="13"/>
      <c r="C33" s="14"/>
      <c r="D33" s="15">
        <v>1</v>
      </c>
      <c r="E33" s="121">
        <v>210143</v>
      </c>
      <c r="F33" s="16">
        <v>80153</v>
      </c>
      <c r="G33" s="17">
        <f t="shared" si="1"/>
        <v>0.38142122269121503</v>
      </c>
      <c r="H33" s="18"/>
    </row>
    <row r="34" spans="1:8" ht="15.75">
      <c r="A34" s="114" t="s">
        <v>125</v>
      </c>
      <c r="B34" s="13"/>
      <c r="C34" s="14"/>
      <c r="D34" s="15">
        <v>5</v>
      </c>
      <c r="E34" s="121">
        <v>1973408</v>
      </c>
      <c r="F34" s="16">
        <v>107122</v>
      </c>
      <c r="G34" s="17">
        <f t="shared" si="1"/>
        <v>0.05428274335565681</v>
      </c>
      <c r="H34" s="18"/>
    </row>
    <row r="35" spans="1:8" ht="15">
      <c r="A35" s="20" t="s">
        <v>32</v>
      </c>
      <c r="B35" s="13"/>
      <c r="C35" s="14"/>
      <c r="D35" s="21"/>
      <c r="E35" s="121">
        <v>109890</v>
      </c>
      <c r="F35" s="16">
        <v>15849</v>
      </c>
      <c r="G35" s="23"/>
      <c r="H35" s="18"/>
    </row>
    <row r="36" spans="1:8" ht="15">
      <c r="A36" s="20" t="s">
        <v>51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72</v>
      </c>
      <c r="E39" s="31">
        <f>SUM(E9:E38)</f>
        <v>11171474.5</v>
      </c>
      <c r="F39" s="31">
        <f>SUM(F9:F38)</f>
        <v>2350317.5</v>
      </c>
      <c r="G39" s="32">
        <f>F39/E39</f>
        <v>0.2103856120335771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171</v>
      </c>
      <c r="E44" s="16">
        <v>16972756.35</v>
      </c>
      <c r="F44" s="16">
        <v>1002788.94</v>
      </c>
      <c r="G44" s="17">
        <f>1-(+F44/E44)</f>
        <v>0.9409177319628464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292</v>
      </c>
      <c r="E46" s="16">
        <v>12778642.75</v>
      </c>
      <c r="F46" s="16">
        <v>874288.03</v>
      </c>
      <c r="G46" s="17">
        <f aca="true" t="shared" si="2" ref="G46:G53">1-(+F46/E46)</f>
        <v>0.9315820899680445</v>
      </c>
      <c r="H46" s="18"/>
    </row>
    <row r="47" spans="1:8" ht="15.75">
      <c r="A47" s="45" t="s">
        <v>43</v>
      </c>
      <c r="B47" s="46"/>
      <c r="C47" s="14"/>
      <c r="D47" s="15">
        <v>36</v>
      </c>
      <c r="E47" s="16">
        <v>4210691.6</v>
      </c>
      <c r="F47" s="16">
        <v>273741.6</v>
      </c>
      <c r="G47" s="17">
        <f t="shared" si="2"/>
        <v>0.9349889220098665</v>
      </c>
      <c r="H47" s="18"/>
    </row>
    <row r="48" spans="1:8" ht="15.75">
      <c r="A48" s="45" t="s">
        <v>44</v>
      </c>
      <c r="B48" s="46"/>
      <c r="C48" s="14"/>
      <c r="D48" s="15">
        <v>106</v>
      </c>
      <c r="E48" s="16">
        <v>14928303.2</v>
      </c>
      <c r="F48" s="16">
        <v>1124397.35</v>
      </c>
      <c r="G48" s="17">
        <f t="shared" si="2"/>
        <v>0.9246801639184284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21</v>
      </c>
      <c r="E50" s="16">
        <v>2778925.65</v>
      </c>
      <c r="F50" s="16">
        <v>265564.65</v>
      </c>
      <c r="G50" s="17">
        <f t="shared" si="2"/>
        <v>0.9044362162046329</v>
      </c>
      <c r="H50" s="18"/>
    </row>
    <row r="51" spans="1:8" ht="15.75">
      <c r="A51" s="45" t="s">
        <v>47</v>
      </c>
      <c r="B51" s="46"/>
      <c r="C51" s="14"/>
      <c r="D51" s="15">
        <v>3</v>
      </c>
      <c r="E51" s="16">
        <v>409240</v>
      </c>
      <c r="F51" s="16">
        <v>23560</v>
      </c>
      <c r="G51" s="17">
        <f t="shared" si="2"/>
        <v>0.9424298700029322</v>
      </c>
      <c r="H51" s="18"/>
    </row>
    <row r="52" spans="1:8" ht="15.75">
      <c r="A52" s="45" t="s">
        <v>48</v>
      </c>
      <c r="B52" s="46"/>
      <c r="C52" s="14"/>
      <c r="D52" s="15">
        <v>3</v>
      </c>
      <c r="E52" s="16">
        <v>550775</v>
      </c>
      <c r="F52" s="16">
        <v>-26475</v>
      </c>
      <c r="G52" s="17">
        <f t="shared" si="2"/>
        <v>1.0480686305660205</v>
      </c>
      <c r="H52" s="18"/>
    </row>
    <row r="53" spans="1:8" ht="15.75">
      <c r="A53" s="47" t="s">
        <v>69</v>
      </c>
      <c r="B53" s="48"/>
      <c r="C53" s="14"/>
      <c r="D53" s="15">
        <v>2</v>
      </c>
      <c r="E53" s="16">
        <v>236500</v>
      </c>
      <c r="F53" s="16">
        <v>37700</v>
      </c>
      <c r="G53" s="17">
        <f t="shared" si="2"/>
        <v>0.8405919661733615</v>
      </c>
      <c r="H53" s="18"/>
    </row>
    <row r="54" spans="1:8" ht="15.75">
      <c r="A54" s="45" t="s">
        <v>70</v>
      </c>
      <c r="B54" s="48"/>
      <c r="C54" s="14"/>
      <c r="D54" s="15">
        <v>1481</v>
      </c>
      <c r="E54" s="16">
        <v>95991821.76</v>
      </c>
      <c r="F54" s="16">
        <v>10327727</v>
      </c>
      <c r="G54" s="17">
        <f>1-(+F54/E54)</f>
        <v>0.8924103448539448</v>
      </c>
      <c r="H54" s="18"/>
    </row>
    <row r="55" spans="1:8" ht="15.75">
      <c r="A55" s="45" t="s">
        <v>71</v>
      </c>
      <c r="B55" s="48"/>
      <c r="C55" s="14"/>
      <c r="D55" s="15">
        <v>16</v>
      </c>
      <c r="E55" s="16">
        <v>749660.4</v>
      </c>
      <c r="F55" s="16">
        <v>87436.1</v>
      </c>
      <c r="G55" s="17">
        <f>1-(+F55/E55)</f>
        <v>0.8833657213319525</v>
      </c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51</v>
      </c>
      <c r="B58" s="46"/>
      <c r="C58" s="14"/>
      <c r="D58" s="21"/>
      <c r="E58" s="70"/>
      <c r="F58" s="16">
        <v>171.01</v>
      </c>
      <c r="G58" s="23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52</v>
      </c>
      <c r="B61" s="28"/>
      <c r="C61" s="29"/>
      <c r="D61" s="30">
        <f>SUM(D44:D57)</f>
        <v>2131</v>
      </c>
      <c r="E61" s="31">
        <f>SUM(E44:E60)</f>
        <v>149607316.71</v>
      </c>
      <c r="F61" s="31">
        <f>SUM(F44:F60)</f>
        <v>13990899.68</v>
      </c>
      <c r="G61" s="32">
        <f>1-(F61/E61)</f>
        <v>0.9064825171143196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53</v>
      </c>
      <c r="B63" s="56"/>
      <c r="C63" s="59"/>
      <c r="D63" s="75"/>
      <c r="E63" s="56"/>
      <c r="F63" s="57">
        <f>F61+F39</f>
        <v>16341217.18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56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57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81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82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143</v>
      </c>
      <c r="B13" s="13"/>
      <c r="C13" s="14"/>
      <c r="D13" s="15">
        <v>1</v>
      </c>
      <c r="E13" s="16">
        <v>85759</v>
      </c>
      <c r="F13" s="16">
        <v>32577.5</v>
      </c>
      <c r="G13" s="17">
        <f>F13/E13</f>
        <v>0.3798726664256813</v>
      </c>
      <c r="H13" s="18"/>
    </row>
    <row r="14" spans="1:8" ht="15.75" customHeight="1">
      <c r="A14" s="112" t="s">
        <v>119</v>
      </c>
      <c r="B14" s="13"/>
      <c r="C14" s="14"/>
      <c r="D14" s="15">
        <v>1</v>
      </c>
      <c r="E14" s="16">
        <v>75328</v>
      </c>
      <c r="F14" s="16">
        <v>18282</v>
      </c>
      <c r="G14" s="17">
        <f>F14/E14</f>
        <v>0.24269859813084113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83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28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16</v>
      </c>
      <c r="B18" s="13"/>
      <c r="C18" s="14"/>
      <c r="D18" s="15">
        <v>3</v>
      </c>
      <c r="E18" s="16">
        <v>218427</v>
      </c>
      <c r="F18" s="16">
        <v>47715.5</v>
      </c>
      <c r="G18" s="17">
        <f>F18/E18</f>
        <v>0.21845055785228018</v>
      </c>
      <c r="H18" s="18"/>
    </row>
    <row r="19" spans="1:8" ht="15.75" customHeight="1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84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20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23</v>
      </c>
      <c r="B25" s="13"/>
      <c r="C25" s="14"/>
      <c r="D25" s="15">
        <v>1</v>
      </c>
      <c r="E25" s="16">
        <v>34224</v>
      </c>
      <c r="F25" s="16">
        <v>1410</v>
      </c>
      <c r="G25" s="17">
        <f>F25/E25</f>
        <v>0.041199158485273495</v>
      </c>
      <c r="H25" s="18"/>
    </row>
    <row r="26" spans="1:8" ht="15.75" customHeight="1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27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138</v>
      </c>
      <c r="B30" s="13"/>
      <c r="C30" s="14"/>
      <c r="D30" s="15">
        <v>1</v>
      </c>
      <c r="E30" s="16">
        <v>50989</v>
      </c>
      <c r="F30" s="16">
        <v>11943</v>
      </c>
      <c r="G30" s="17">
        <f>F30/E30</f>
        <v>0.23422699013512718</v>
      </c>
      <c r="H30" s="18"/>
    </row>
    <row r="31" spans="1:8" ht="15.75" customHeight="1">
      <c r="A31" s="114" t="s">
        <v>31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61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76</v>
      </c>
      <c r="B33" s="13"/>
      <c r="C33" s="14"/>
      <c r="D33" s="15">
        <v>7</v>
      </c>
      <c r="E33" s="16">
        <v>343622</v>
      </c>
      <c r="F33" s="16">
        <v>73333.5</v>
      </c>
      <c r="G33" s="17">
        <f>F33/E33</f>
        <v>0.21341328552886601</v>
      </c>
      <c r="H33" s="18"/>
    </row>
    <row r="34" spans="1:8" ht="15.75" customHeight="1">
      <c r="A34" s="114" t="s">
        <v>145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35</v>
      </c>
      <c r="B39" s="28"/>
      <c r="C39" s="29"/>
      <c r="D39" s="30">
        <f>SUM(D9:D38)</f>
        <v>14</v>
      </c>
      <c r="E39" s="31">
        <f>SUM(E9:E38)</f>
        <v>808349</v>
      </c>
      <c r="F39" s="31">
        <f>SUM(F9:F38)</f>
        <v>185261.5</v>
      </c>
      <c r="G39" s="32">
        <f>F39/E39</f>
        <v>0.22918504259917435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 customHeight="1">
      <c r="A44" s="45" t="s">
        <v>40</v>
      </c>
      <c r="B44" s="46"/>
      <c r="C44" s="14"/>
      <c r="D44" s="15">
        <v>24</v>
      </c>
      <c r="E44" s="16">
        <v>1013397.75</v>
      </c>
      <c r="F44" s="16">
        <v>61195.5</v>
      </c>
      <c r="G44" s="17">
        <f>1-(+F44/E44)</f>
        <v>0.9396135426588424</v>
      </c>
      <c r="H44" s="18"/>
    </row>
    <row r="45" spans="1:8" ht="15.75" customHeight="1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42</v>
      </c>
      <c r="B46" s="46"/>
      <c r="C46" s="14"/>
      <c r="D46" s="15">
        <v>40</v>
      </c>
      <c r="E46" s="16">
        <v>1528486.75</v>
      </c>
      <c r="F46" s="16">
        <v>186823.47</v>
      </c>
      <c r="G46" s="17">
        <f>1-(+F46/E46)</f>
        <v>0.8777722672440569</v>
      </c>
      <c r="H46" s="18"/>
    </row>
    <row r="47" spans="1:8" ht="15.75" customHeight="1">
      <c r="A47" s="45" t="s">
        <v>43</v>
      </c>
      <c r="B47" s="46"/>
      <c r="C47" s="14"/>
      <c r="D47" s="15">
        <v>12</v>
      </c>
      <c r="E47" s="16">
        <v>1085586.5</v>
      </c>
      <c r="F47" s="16">
        <v>111233</v>
      </c>
      <c r="G47" s="17">
        <f>1-(+F47/E47)</f>
        <v>0.8975364929464396</v>
      </c>
      <c r="H47" s="18"/>
    </row>
    <row r="48" spans="1:8" ht="15.75" customHeight="1">
      <c r="A48" s="45" t="s">
        <v>44</v>
      </c>
      <c r="B48" s="46"/>
      <c r="C48" s="14"/>
      <c r="D48" s="15">
        <v>24</v>
      </c>
      <c r="E48" s="16">
        <v>1852179.64</v>
      </c>
      <c r="F48" s="16">
        <v>147278.41</v>
      </c>
      <c r="G48" s="17">
        <f>1-(+F48/E48)</f>
        <v>0.920483733424475</v>
      </c>
      <c r="H48" s="18"/>
    </row>
    <row r="49" spans="1:8" ht="15.75" customHeight="1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46</v>
      </c>
      <c r="B50" s="46"/>
      <c r="C50" s="14"/>
      <c r="D50" s="15">
        <v>6</v>
      </c>
      <c r="E50" s="16">
        <v>638420</v>
      </c>
      <c r="F50" s="16">
        <v>19670</v>
      </c>
      <c r="G50" s="17">
        <f>1-(+F50/E50)</f>
        <v>0.9691895617305222</v>
      </c>
      <c r="H50" s="18"/>
    </row>
    <row r="51" spans="1:8" ht="15.75" customHeight="1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70</v>
      </c>
      <c r="B53" s="48"/>
      <c r="C53" s="14"/>
      <c r="D53" s="15">
        <v>331</v>
      </c>
      <c r="E53" s="16">
        <v>17475854.15</v>
      </c>
      <c r="F53" s="16">
        <v>2218148.75</v>
      </c>
      <c r="G53" s="17">
        <f>1-(+F53/E53)</f>
        <v>0.8730735144067336</v>
      </c>
      <c r="H53" s="18"/>
    </row>
    <row r="54" spans="1:8" ht="15.75" customHeight="1">
      <c r="A54" s="45" t="s">
        <v>71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49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33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52</v>
      </c>
      <c r="B60" s="28"/>
      <c r="C60" s="29"/>
      <c r="D60" s="30">
        <f>SUM(D44:D56)</f>
        <v>437</v>
      </c>
      <c r="E60" s="31">
        <f>SUM(E44:E59)</f>
        <v>23593924.79</v>
      </c>
      <c r="F60" s="31">
        <f>SUM(F44:F59)</f>
        <v>2744349.13</v>
      </c>
      <c r="G60" s="32">
        <f>1-(F60/E60)</f>
        <v>0.8836840773874485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53</v>
      </c>
      <c r="B62" s="56"/>
      <c r="C62" s="56"/>
      <c r="D62" s="75"/>
      <c r="E62" s="56"/>
      <c r="F62" s="57">
        <f>F60+F39</f>
        <v>2929610.63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57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1496158</v>
      </c>
      <c r="F10" s="16">
        <v>226166</v>
      </c>
      <c r="G10" s="119">
        <f>F10/E10</f>
        <v>0.151164516047102</v>
      </c>
      <c r="H10" s="18"/>
    </row>
    <row r="11" spans="1:8" ht="15.75">
      <c r="A11" s="112" t="s">
        <v>86</v>
      </c>
      <c r="B11" s="13"/>
      <c r="C11" s="14"/>
      <c r="D11" s="15">
        <v>1</v>
      </c>
      <c r="E11" s="16">
        <v>307920</v>
      </c>
      <c r="F11" s="16">
        <v>89413</v>
      </c>
      <c r="G11" s="119">
        <f>F11/E11</f>
        <v>0.29037737074564823</v>
      </c>
      <c r="H11" s="18"/>
    </row>
    <row r="12" spans="1:8" ht="15.75">
      <c r="A12" s="112" t="s">
        <v>28</v>
      </c>
      <c r="B12" s="13"/>
      <c r="C12" s="14"/>
      <c r="D12" s="15">
        <v>1</v>
      </c>
      <c r="E12" s="16">
        <v>341973</v>
      </c>
      <c r="F12" s="16">
        <v>58526.33</v>
      </c>
      <c r="G12" s="119">
        <f>F12/E12</f>
        <v>0.17114313118287117</v>
      </c>
      <c r="H12" s="18"/>
    </row>
    <row r="13" spans="1:8" ht="15.75">
      <c r="A13" s="112" t="s">
        <v>87</v>
      </c>
      <c r="B13" s="13"/>
      <c r="C13" s="14"/>
      <c r="D13" s="15">
        <v>25</v>
      </c>
      <c r="E13" s="16">
        <v>3764049</v>
      </c>
      <c r="F13" s="16">
        <v>696376.5</v>
      </c>
      <c r="G13" s="119">
        <f>F13/E13</f>
        <v>0.18500728869363817</v>
      </c>
      <c r="H13" s="18"/>
    </row>
    <row r="14" spans="1:8" ht="15.75">
      <c r="A14" s="112" t="s">
        <v>118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139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63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1412331</v>
      </c>
      <c r="F18" s="16">
        <v>293001</v>
      </c>
      <c r="G18" s="119">
        <f>F18/E18</f>
        <v>0.2074591579452692</v>
      </c>
      <c r="H18" s="18"/>
    </row>
    <row r="19" spans="1:8" ht="15.75">
      <c r="A19" s="112" t="s">
        <v>17</v>
      </c>
      <c r="B19" s="13"/>
      <c r="C19" s="14"/>
      <c r="D19" s="15">
        <v>2</v>
      </c>
      <c r="E19" s="16">
        <v>1470099</v>
      </c>
      <c r="F19" s="16">
        <v>488563</v>
      </c>
      <c r="G19" s="119">
        <f>F19/E19</f>
        <v>0.3323334006757368</v>
      </c>
      <c r="H19" s="18"/>
    </row>
    <row r="20" spans="1:8" ht="15.75">
      <c r="A20" s="112" t="s">
        <v>140</v>
      </c>
      <c r="B20" s="13"/>
      <c r="C20" s="14"/>
      <c r="D20" s="15">
        <v>1</v>
      </c>
      <c r="E20" s="16">
        <v>144618</v>
      </c>
      <c r="F20" s="16">
        <v>42931</v>
      </c>
      <c r="G20" s="119">
        <f>F20/E20</f>
        <v>0.29685792916511083</v>
      </c>
      <c r="H20" s="18"/>
    </row>
    <row r="21" spans="1:8" ht="15.75">
      <c r="A21" s="112" t="s">
        <v>88</v>
      </c>
      <c r="B21" s="13"/>
      <c r="C21" s="14"/>
      <c r="D21" s="15">
        <v>2</v>
      </c>
      <c r="E21" s="16">
        <v>1509350</v>
      </c>
      <c r="F21" s="16">
        <v>365177</v>
      </c>
      <c r="G21" s="119">
        <f>F21/E21</f>
        <v>0.2419432205916454</v>
      </c>
      <c r="H21" s="18"/>
    </row>
    <row r="22" spans="1:8" ht="15.75">
      <c r="A22" s="112" t="s">
        <v>120</v>
      </c>
      <c r="B22" s="13"/>
      <c r="C22" s="14"/>
      <c r="D22" s="15">
        <v>2</v>
      </c>
      <c r="E22" s="16">
        <v>508083</v>
      </c>
      <c r="F22" s="16">
        <v>113997</v>
      </c>
      <c r="G22" s="119">
        <f>F22/E22</f>
        <v>0.22436688493809082</v>
      </c>
      <c r="H22" s="18"/>
    </row>
    <row r="23" spans="1:8" ht="15.75">
      <c r="A23" s="112" t="s">
        <v>84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89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6</v>
      </c>
      <c r="E25" s="16">
        <v>1384268</v>
      </c>
      <c r="F25" s="16">
        <v>387104</v>
      </c>
      <c r="G25" s="119">
        <f>F25/E25</f>
        <v>0.27964527100243597</v>
      </c>
      <c r="H25" s="18"/>
    </row>
    <row r="26" spans="1:8" ht="15.75">
      <c r="A26" s="113" t="s">
        <v>24</v>
      </c>
      <c r="B26" s="13"/>
      <c r="C26" s="14"/>
      <c r="D26" s="15">
        <v>17</v>
      </c>
      <c r="E26" s="16">
        <v>258128</v>
      </c>
      <c r="F26" s="16">
        <v>258128</v>
      </c>
      <c r="G26" s="119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>
        <v>75005</v>
      </c>
      <c r="F28" s="16">
        <v>11705</v>
      </c>
      <c r="G28" s="119">
        <f>F28/E28</f>
        <v>0.1560562629158056</v>
      </c>
      <c r="H28" s="18"/>
    </row>
    <row r="29" spans="1:8" ht="15.75">
      <c r="A29" s="114" t="s">
        <v>27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128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90</v>
      </c>
      <c r="B31" s="13"/>
      <c r="C31" s="14"/>
      <c r="D31" s="15">
        <v>2</v>
      </c>
      <c r="E31" s="16">
        <v>315821</v>
      </c>
      <c r="F31" s="16">
        <v>56023</v>
      </c>
      <c r="G31" s="119">
        <f>F31/E31</f>
        <v>0.177388457385671</v>
      </c>
      <c r="H31" s="18"/>
    </row>
    <row r="32" spans="1:8" ht="15.75">
      <c r="A32" s="114" t="s">
        <v>147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31</v>
      </c>
      <c r="B33" s="13"/>
      <c r="C33" s="14"/>
      <c r="D33" s="15">
        <v>2</v>
      </c>
      <c r="E33" s="16">
        <v>737951</v>
      </c>
      <c r="F33" s="16">
        <v>159997.5</v>
      </c>
      <c r="G33" s="119">
        <f>F33/E33</f>
        <v>0.21681317594257613</v>
      </c>
      <c r="H33" s="18"/>
    </row>
    <row r="34" spans="1:8" ht="15.75">
      <c r="A34" s="114" t="s">
        <v>91</v>
      </c>
      <c r="B34" s="13"/>
      <c r="C34" s="14"/>
      <c r="D34" s="15">
        <v>4</v>
      </c>
      <c r="E34" s="16">
        <v>1711244</v>
      </c>
      <c r="F34" s="16">
        <v>232637</v>
      </c>
      <c r="G34" s="119">
        <f>F34/E34</f>
        <v>0.13594613041740394</v>
      </c>
      <c r="H34" s="18"/>
    </row>
    <row r="35" spans="1:8" ht="15">
      <c r="A35" s="20" t="s">
        <v>32</v>
      </c>
      <c r="B35" s="13"/>
      <c r="C35" s="14"/>
      <c r="D35" s="21"/>
      <c r="E35" s="70">
        <v>39450</v>
      </c>
      <c r="F35" s="16">
        <v>5260</v>
      </c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72</v>
      </c>
      <c r="E39" s="31">
        <f>SUM(E9:E38)</f>
        <v>15476448</v>
      </c>
      <c r="F39" s="31">
        <f>SUM(F9:F38)</f>
        <v>3485005.33</v>
      </c>
      <c r="G39" s="107">
        <f>F39/E39</f>
        <v>0.22518121276923492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116</v>
      </c>
      <c r="E44" s="16">
        <v>21497434.25</v>
      </c>
      <c r="F44" s="16">
        <v>1231817.72</v>
      </c>
      <c r="G44" s="119">
        <f>1-(+F44/E44)</f>
        <v>0.9426993144542354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42</v>
      </c>
      <c r="B46" s="46"/>
      <c r="C46" s="14"/>
      <c r="D46" s="15">
        <v>385</v>
      </c>
      <c r="E46" s="16">
        <v>36461588</v>
      </c>
      <c r="F46" s="16">
        <v>1948028.96</v>
      </c>
      <c r="G46" s="119">
        <f>1-(+F46/E46)</f>
        <v>0.9465731179892658</v>
      </c>
      <c r="H46" s="18"/>
    </row>
    <row r="47" spans="1:8" ht="15.75">
      <c r="A47" s="45" t="s">
        <v>43</v>
      </c>
      <c r="B47" s="46"/>
      <c r="C47" s="14"/>
      <c r="D47" s="15">
        <v>37</v>
      </c>
      <c r="E47" s="16">
        <v>5487467.5</v>
      </c>
      <c r="F47" s="16">
        <v>423236.73</v>
      </c>
      <c r="G47" s="119">
        <f>1-(+F47/E47)</f>
        <v>0.9228721208827205</v>
      </c>
      <c r="H47" s="18"/>
    </row>
    <row r="48" spans="1:8" ht="15.75">
      <c r="A48" s="45" t="s">
        <v>44</v>
      </c>
      <c r="B48" s="46"/>
      <c r="C48" s="14"/>
      <c r="D48" s="15">
        <v>145</v>
      </c>
      <c r="E48" s="16">
        <v>28968903.54</v>
      </c>
      <c r="F48" s="16">
        <v>1755797.2</v>
      </c>
      <c r="G48" s="119">
        <f>1-(+F48/E48)</f>
        <v>0.9393902776618518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46</v>
      </c>
      <c r="B50" s="46"/>
      <c r="C50" s="14"/>
      <c r="D50" s="15">
        <v>52</v>
      </c>
      <c r="E50" s="16">
        <v>9748461.8</v>
      </c>
      <c r="F50" s="16">
        <v>587537.39</v>
      </c>
      <c r="G50" s="119">
        <f>1-(+F50/E50)</f>
        <v>0.9397302464682171</v>
      </c>
      <c r="H50" s="18"/>
    </row>
    <row r="51" spans="1:8" ht="15.75">
      <c r="A51" s="45" t="s">
        <v>47</v>
      </c>
      <c r="B51" s="46"/>
      <c r="C51" s="14"/>
      <c r="D51" s="15">
        <v>8</v>
      </c>
      <c r="E51" s="16">
        <v>1082040</v>
      </c>
      <c r="F51" s="16">
        <v>80350</v>
      </c>
      <c r="G51" s="119">
        <f>1-(+F51/E51)</f>
        <v>0.9257421167424494</v>
      </c>
      <c r="H51" s="18"/>
    </row>
    <row r="52" spans="1:8" ht="15.75">
      <c r="A52" s="78" t="s">
        <v>48</v>
      </c>
      <c r="B52" s="46"/>
      <c r="C52" s="14"/>
      <c r="D52" s="15">
        <v>6</v>
      </c>
      <c r="E52" s="16">
        <v>730625</v>
      </c>
      <c r="F52" s="16">
        <v>-9325</v>
      </c>
      <c r="G52" s="119">
        <f>1-(+F52/E52)</f>
        <v>1.0127630453378957</v>
      </c>
      <c r="H52" s="18"/>
    </row>
    <row r="53" spans="1:8" ht="15.75">
      <c r="A53" s="79" t="s">
        <v>69</v>
      </c>
      <c r="B53" s="46"/>
      <c r="C53" s="14"/>
      <c r="D53" s="15">
        <v>2</v>
      </c>
      <c r="E53" s="16">
        <v>165300</v>
      </c>
      <c r="F53" s="16">
        <v>30500</v>
      </c>
      <c r="G53" s="119">
        <f>1-(+F53/E53)</f>
        <v>0.8154869933454325</v>
      </c>
      <c r="H53" s="18"/>
    </row>
    <row r="54" spans="1:8" ht="15.75">
      <c r="A54" s="45" t="s">
        <v>121</v>
      </c>
      <c r="B54" s="46"/>
      <c r="C54" s="14"/>
      <c r="D54" s="15">
        <v>1671</v>
      </c>
      <c r="E54" s="16">
        <v>122695856.42</v>
      </c>
      <c r="F54" s="16">
        <v>14202290.58</v>
      </c>
      <c r="G54" s="119">
        <f>1-(+F54/E54)</f>
        <v>0.884248001567517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49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52</v>
      </c>
      <c r="B61" s="28"/>
      <c r="C61" s="29"/>
      <c r="D61" s="30">
        <f>SUM(D44:D57)</f>
        <v>2422</v>
      </c>
      <c r="E61" s="31">
        <f>SUM(E44:E60)</f>
        <v>226837676.51</v>
      </c>
      <c r="F61" s="31">
        <f>SUM(F44:F60)</f>
        <v>20250233.58</v>
      </c>
      <c r="G61" s="111">
        <f>1-(+F61/E61)</f>
        <v>0.9107280858649278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53</v>
      </c>
      <c r="B63" s="56"/>
      <c r="C63" s="56"/>
      <c r="D63" s="56"/>
      <c r="E63" s="56"/>
      <c r="F63" s="57">
        <f>F61+F39</f>
        <v>23735238.909999996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JULY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115490</v>
      </c>
      <c r="F9" s="122">
        <v>163106.5</v>
      </c>
      <c r="G9" s="119">
        <f>F9/E9</f>
        <v>1.412299766213525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640106</v>
      </c>
      <c r="F10" s="122">
        <v>53397</v>
      </c>
      <c r="G10" s="119">
        <f>F10/E10</f>
        <v>0.08341899622874961</v>
      </c>
      <c r="H10" s="18"/>
    </row>
    <row r="11" spans="1:8" ht="15.75">
      <c r="A11" s="112" t="s">
        <v>111</v>
      </c>
      <c r="B11" s="13"/>
      <c r="C11" s="14"/>
      <c r="D11" s="15"/>
      <c r="E11" s="121"/>
      <c r="F11" s="122"/>
      <c r="G11" s="119"/>
      <c r="H11" s="18"/>
    </row>
    <row r="12" spans="1:8" ht="15.75">
      <c r="A12" s="112" t="s">
        <v>28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87</v>
      </c>
      <c r="B13" s="13"/>
      <c r="C13" s="14"/>
      <c r="D13" s="15">
        <v>23</v>
      </c>
      <c r="E13" s="121">
        <v>3277219</v>
      </c>
      <c r="F13" s="122">
        <v>639467</v>
      </c>
      <c r="G13" s="119">
        <f>F13/E13</f>
        <v>0.19512489095174904</v>
      </c>
      <c r="H13" s="18"/>
    </row>
    <row r="14" spans="1:8" ht="15.75">
      <c r="A14" s="112" t="s">
        <v>129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132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137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93</v>
      </c>
      <c r="B17" s="13"/>
      <c r="C17" s="14"/>
      <c r="D17" s="15">
        <v>3</v>
      </c>
      <c r="E17" s="121">
        <v>990511</v>
      </c>
      <c r="F17" s="122">
        <v>148270</v>
      </c>
      <c r="G17" s="119">
        <f>F17/E17</f>
        <v>0.14969041232252847</v>
      </c>
      <c r="H17" s="18"/>
    </row>
    <row r="18" spans="1:8" ht="15.75">
      <c r="A18" s="114" t="s">
        <v>141</v>
      </c>
      <c r="B18" s="13"/>
      <c r="C18" s="14"/>
      <c r="D18" s="15">
        <v>1</v>
      </c>
      <c r="E18" s="121">
        <v>338772</v>
      </c>
      <c r="F18" s="122">
        <v>66029.5</v>
      </c>
      <c r="G18" s="119">
        <f>F18/E18</f>
        <v>0.1949083749542465</v>
      </c>
      <c r="H18" s="18"/>
    </row>
    <row r="19" spans="1:8" ht="15.75">
      <c r="A19" s="112" t="s">
        <v>17</v>
      </c>
      <c r="B19" s="13"/>
      <c r="C19" s="14"/>
      <c r="D19" s="15">
        <v>1</v>
      </c>
      <c r="E19" s="121">
        <v>982222</v>
      </c>
      <c r="F19" s="122">
        <v>195243</v>
      </c>
      <c r="G19" s="119">
        <f>F19/E19</f>
        <v>0.19877685492689026</v>
      </c>
      <c r="H19" s="18"/>
    </row>
    <row r="20" spans="1:8" ht="15.75">
      <c r="A20" s="112" t="s">
        <v>68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120</v>
      </c>
      <c r="B21" s="13"/>
      <c r="C21" s="14"/>
      <c r="D21" s="15">
        <v>1</v>
      </c>
      <c r="E21" s="121">
        <v>180774</v>
      </c>
      <c r="F21" s="122">
        <v>38395</v>
      </c>
      <c r="G21" s="119">
        <f aca="true" t="shared" si="0" ref="G21:G30">F21/E21</f>
        <v>0.21239226879971676</v>
      </c>
      <c r="H21" s="18"/>
    </row>
    <row r="22" spans="1:8" ht="15.75">
      <c r="A22" s="112" t="s">
        <v>20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143</v>
      </c>
      <c r="B23" s="13"/>
      <c r="C23" s="14"/>
      <c r="D23" s="15">
        <v>3</v>
      </c>
      <c r="E23" s="121">
        <v>685413</v>
      </c>
      <c r="F23" s="122">
        <v>123560.16</v>
      </c>
      <c r="G23" s="119">
        <f t="shared" si="0"/>
        <v>0.18027110661747006</v>
      </c>
      <c r="H23" s="18"/>
    </row>
    <row r="24" spans="1:8" ht="15.75">
      <c r="A24" s="112" t="s">
        <v>21</v>
      </c>
      <c r="B24" s="13"/>
      <c r="C24" s="14"/>
      <c r="D24" s="15">
        <v>2</v>
      </c>
      <c r="E24" s="121">
        <v>796926</v>
      </c>
      <c r="F24" s="122">
        <v>88631</v>
      </c>
      <c r="G24" s="119">
        <f t="shared" si="0"/>
        <v>0.11121609785601172</v>
      </c>
      <c r="H24" s="18"/>
    </row>
    <row r="25" spans="1:8" ht="15.75">
      <c r="A25" s="113" t="s">
        <v>23</v>
      </c>
      <c r="B25" s="13"/>
      <c r="C25" s="14"/>
      <c r="D25" s="15">
        <v>4</v>
      </c>
      <c r="E25" s="121">
        <v>789910</v>
      </c>
      <c r="F25" s="122">
        <v>198144.5</v>
      </c>
      <c r="G25" s="119">
        <f t="shared" si="0"/>
        <v>0.25084439999493613</v>
      </c>
      <c r="H25" s="18"/>
    </row>
    <row r="26" spans="1:8" ht="15.75">
      <c r="A26" s="113" t="s">
        <v>24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25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26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27</v>
      </c>
      <c r="B29" s="13"/>
      <c r="C29" s="14"/>
      <c r="D29" s="15">
        <v>1</v>
      </c>
      <c r="E29" s="121">
        <v>133854</v>
      </c>
      <c r="F29" s="122">
        <v>48015</v>
      </c>
      <c r="G29" s="119">
        <f t="shared" si="0"/>
        <v>0.35871173069164913</v>
      </c>
      <c r="H29" s="18"/>
    </row>
    <row r="30" spans="1:8" ht="15.75">
      <c r="A30" s="114" t="s">
        <v>78</v>
      </c>
      <c r="B30" s="13"/>
      <c r="C30" s="14"/>
      <c r="D30" s="15">
        <v>1</v>
      </c>
      <c r="E30" s="121">
        <v>167477</v>
      </c>
      <c r="F30" s="122">
        <v>33909</v>
      </c>
      <c r="G30" s="119">
        <f t="shared" si="0"/>
        <v>0.2024695928396138</v>
      </c>
      <c r="H30" s="18"/>
    </row>
    <row r="31" spans="1:8" ht="15.75">
      <c r="A31" s="114" t="s">
        <v>95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135</v>
      </c>
      <c r="B32" s="13"/>
      <c r="C32" s="14"/>
      <c r="D32" s="15">
        <v>1</v>
      </c>
      <c r="E32" s="121">
        <v>169405</v>
      </c>
      <c r="F32" s="122">
        <v>44909.5</v>
      </c>
      <c r="G32" s="119">
        <f>F32/E32</f>
        <v>0.265101384256663</v>
      </c>
      <c r="H32" s="18"/>
    </row>
    <row r="33" spans="1:8" ht="15.75">
      <c r="A33" s="114" t="s">
        <v>31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91</v>
      </c>
      <c r="B34" s="13"/>
      <c r="C34" s="14"/>
      <c r="D34" s="15">
        <v>6</v>
      </c>
      <c r="E34" s="121">
        <v>3190475</v>
      </c>
      <c r="F34" s="122">
        <v>513739.5</v>
      </c>
      <c r="G34" s="119">
        <f>F34/E34</f>
        <v>0.16102288844137627</v>
      </c>
      <c r="H34" s="18"/>
    </row>
    <row r="35" spans="1:8" ht="15">
      <c r="A35" s="20" t="s">
        <v>32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51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52</v>
      </c>
      <c r="E39" s="31">
        <f>SUM(E9:E38)</f>
        <v>12458554</v>
      </c>
      <c r="F39" s="31">
        <f>SUM(F9:F38)</f>
        <v>2354816.66</v>
      </c>
      <c r="G39" s="107">
        <f>F39/E39</f>
        <v>0.1890120362282814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136</v>
      </c>
      <c r="E44" s="16">
        <v>24326163.05</v>
      </c>
      <c r="F44" s="16">
        <v>1320975.18</v>
      </c>
      <c r="G44" s="119">
        <f>1-(+F44/E44)</f>
        <v>0.9456973474491285</v>
      </c>
      <c r="H44" s="18"/>
    </row>
    <row r="45" spans="1:8" ht="15.75">
      <c r="A45" s="45" t="s">
        <v>41</v>
      </c>
      <c r="B45" s="46"/>
      <c r="C45" s="14"/>
      <c r="D45" s="15">
        <v>16</v>
      </c>
      <c r="E45" s="16">
        <v>1633692.9</v>
      </c>
      <c r="F45" s="16">
        <v>117502.51</v>
      </c>
      <c r="G45" s="119">
        <f aca="true" t="shared" si="1" ref="G45:G54">1-(+F45/E45)</f>
        <v>0.9280755214153162</v>
      </c>
      <c r="H45" s="18"/>
    </row>
    <row r="46" spans="1:8" ht="15.75">
      <c r="A46" s="45" t="s">
        <v>42</v>
      </c>
      <c r="B46" s="46"/>
      <c r="C46" s="14"/>
      <c r="D46" s="15">
        <v>163</v>
      </c>
      <c r="E46" s="16">
        <v>24532952.49</v>
      </c>
      <c r="F46" s="16">
        <v>1410893.27</v>
      </c>
      <c r="G46" s="119">
        <f t="shared" si="1"/>
        <v>0.9424898706922821</v>
      </c>
      <c r="H46" s="18"/>
    </row>
    <row r="47" spans="1:8" ht="15.75">
      <c r="A47" s="45" t="s">
        <v>43</v>
      </c>
      <c r="B47" s="46"/>
      <c r="C47" s="14"/>
      <c r="D47" s="15">
        <v>2</v>
      </c>
      <c r="E47" s="16">
        <v>758234.5</v>
      </c>
      <c r="F47" s="16">
        <v>38956</v>
      </c>
      <c r="G47" s="119">
        <f t="shared" si="1"/>
        <v>0.9486227545699912</v>
      </c>
      <c r="H47" s="18"/>
    </row>
    <row r="48" spans="1:8" ht="15.75">
      <c r="A48" s="45" t="s">
        <v>44</v>
      </c>
      <c r="B48" s="46"/>
      <c r="C48" s="14"/>
      <c r="D48" s="15">
        <v>119</v>
      </c>
      <c r="E48" s="16">
        <v>22905866.42</v>
      </c>
      <c r="F48" s="16">
        <v>1653846.47</v>
      </c>
      <c r="G48" s="119">
        <f t="shared" si="1"/>
        <v>0.9277981264853635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46</v>
      </c>
      <c r="B50" s="46"/>
      <c r="C50" s="14"/>
      <c r="D50" s="15">
        <v>17</v>
      </c>
      <c r="E50" s="16">
        <v>3348070</v>
      </c>
      <c r="F50" s="16">
        <v>146900</v>
      </c>
      <c r="G50" s="119">
        <f t="shared" si="1"/>
        <v>0.9561239759025348</v>
      </c>
      <c r="H50" s="18"/>
    </row>
    <row r="51" spans="1:8" ht="15.75">
      <c r="A51" s="45" t="s">
        <v>47</v>
      </c>
      <c r="B51" s="46"/>
      <c r="C51" s="14"/>
      <c r="D51" s="15">
        <v>4</v>
      </c>
      <c r="E51" s="16">
        <v>1447495</v>
      </c>
      <c r="F51" s="16">
        <v>495</v>
      </c>
      <c r="G51" s="119">
        <f t="shared" si="1"/>
        <v>0.999658029906839</v>
      </c>
      <c r="H51" s="18"/>
    </row>
    <row r="52" spans="1:8" ht="15.75">
      <c r="A52" s="78" t="s">
        <v>48</v>
      </c>
      <c r="B52" s="46"/>
      <c r="C52" s="14"/>
      <c r="D52" s="15">
        <v>2</v>
      </c>
      <c r="E52" s="16">
        <v>507900</v>
      </c>
      <c r="F52" s="16">
        <v>38750</v>
      </c>
      <c r="G52" s="119">
        <f t="shared" si="1"/>
        <v>0.923705453829494</v>
      </c>
      <c r="H52" s="18"/>
    </row>
    <row r="53" spans="1:8" ht="15.75">
      <c r="A53" s="79" t="s">
        <v>69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1457</v>
      </c>
      <c r="E54" s="16">
        <v>108236271.42</v>
      </c>
      <c r="F54" s="16">
        <v>12721538.59</v>
      </c>
      <c r="G54" s="119">
        <f t="shared" si="1"/>
        <v>0.8824651069082439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49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51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52</v>
      </c>
      <c r="B62" s="28"/>
      <c r="C62" s="29"/>
      <c r="D62" s="30">
        <f>SUM(D44:D58)</f>
        <v>1916</v>
      </c>
      <c r="E62" s="31">
        <f>SUM(E44:E61)</f>
        <v>187696645.78</v>
      </c>
      <c r="F62" s="31">
        <f>SUM(F44:F61)</f>
        <v>17449857.02</v>
      </c>
      <c r="G62" s="111">
        <f>1-(+F62/E62)</f>
        <v>0.9070315990598306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6"/>
      <c r="D64" s="56"/>
      <c r="E64" s="56"/>
      <c r="F64" s="57">
        <f>F62+F39</f>
        <v>19804673.68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2017-09-08T18:43:14Z</dcterms:modified>
  <cp:category/>
  <cp:version/>
  <cp:contentType/>
  <cp:contentStatus/>
</cp:coreProperties>
</file>