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<sst xmlns="http://schemas.openxmlformats.org/spreadsheetml/2006/main" count="931" uniqueCount="151">
  <si>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</si>
  <si>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</si>
  <si>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</si>
  <si>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</si>
  <si>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</si>
  <si>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</si>
  <si>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</si>
  <si>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</si>
  <si>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</si>
  <si>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</si>
  <si>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</si>
  <si>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</si>
  <si>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</si>
  <si>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</si>
  <si>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</si>
  <si>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</si>
  <si>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</si>
  <si>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</si>
  <si>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</si>
  <si>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</si>
  <si>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</si>
  <si>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</si>
  <si>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</si>
  <si>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</si>
  <si>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</si>
  <si>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</si>
  <si>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</si>
  <si>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</si>
  <si>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</si>
  <si>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</si>
  <si>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</si>
  <si>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</si>
  <si>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</si>
  <si>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</si>
  <si>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</si>
  <si>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</si>
  <si>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</si>
  <si>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</si>
  <si>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</si>
  <si>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</si>
  <si>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</si>
  <si>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</si>
  <si>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</si>
  <si>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</si>
  <si>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</si>
  <si>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</si>
  <si>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</si>
  <si>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</si>
  <si>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</si>
  <si>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</si>
  <si>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</si>
  <si>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</si>
  <si>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</si>
  <si>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</si>
  <si>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</si>
  <si>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</si>
  <si>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</si>
  <si>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</si>
  <si>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</si>
  <si>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</si>
  <si>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</si>
  <si>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</si>
  <si>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</si>
  <si>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</si>
  <si>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</si>
  <si>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</si>
  <si>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</si>
  <si>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</si>
  <si>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</si>
  <si>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</si>
  <si>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</si>
  <si>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</si>
  <si>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</si>
  <si>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</si>
  <si>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</si>
  <si>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</si>
  <si>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</si>
  <si>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</si>
  <si>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</si>
  <si>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</si>
  <si>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</si>
  <si>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</si>
  <si>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</si>
  <si>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</si>
  <si>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</si>
  <si>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</si>
  <si>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</si>
  <si>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</si>
  <si>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</si>
  <si>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</si>
  <si>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</si>
  <si>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</si>
  <si>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</si>
  <si>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</si>
  <si>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</si>
  <si>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</si>
  <si>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</si>
  <si>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</si>
  <si>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</si>
  <si>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</si>
  <si>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</si>
  <si>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</si>
  <si>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</si>
  <si>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</si>
  <si>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</si>
  <si>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</si>
  <si>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</si>
  <si>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</si>
  <si>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</si>
  <si>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</si>
  <si>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</si>
  <si>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</si>
  <si>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</si>
  <si>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</si>
  <si>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</si>
  <si>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</si>
  <si>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</si>
  <si>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</si>
  <si>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</si>
  <si>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</si>
  <si>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</si>
  <si>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</si>
  <si>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</si>
  <si>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</si>
  <si>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</si>
  <si>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</si>
  <si>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</si>
  <si>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</si>
  <si>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</si>
  <si>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</si>
  <si>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</si>
  <si>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</si>
  <si>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</si>
  <si>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</si>
  <si>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</si>
  <si>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</si>
  <si>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</si>
  <si>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</si>
  <si>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</si>
  <si>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</si>
  <si>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</si>
  <si>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</si>
  <si>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</si>
  <si>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</si>
  <si>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</si>
  <si>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</si>
  <si>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</si>
  <si>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</si>
  <si>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</si>
  <si>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>MONTH ENDED:    MARCH 2018</t>
  </si>
  <si>
    <t xml:space="preserve">   Dai Bac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</si>
</sst>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124</v>
      </c>
      <c r="B11" s="13"/>
      <c r="C11" s="14"/>
      <c r="D11" s="15">
        <v>4</v>
      </c>
      <c r="E11" s="16">
        <v>1224506</v>
      </c>
      <c r="F11" s="16">
        <v>170672.5</v>
      </c>
      <c r="G11" s="17">
        <f>F11/E11</f>
        <v>0.13938069719544044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135</v>
      </c>
      <c r="B13" s="13"/>
      <c r="C13" s="14"/>
      <c r="D13" s="15">
        <v>1</v>
      </c>
      <c r="E13" s="16">
        <v>68670</v>
      </c>
      <c r="F13" s="16">
        <v>8736</v>
      </c>
      <c r="G13" s="17">
        <f>F13/E13</f>
        <v>0.12721712538226299</v>
      </c>
      <c r="H13" s="18"/>
    </row>
    <row r="14" spans="1:8" ht="15.75">
      <c r="A14" s="112" t="s">
        <v>58</v>
      </c>
      <c r="B14" s="13"/>
      <c r="C14" s="14"/>
      <c r="D14" s="15"/>
      <c r="E14" s="16">
        <v>5800</v>
      </c>
      <c r="F14" s="16">
        <v>597</v>
      </c>
      <c r="G14" s="17">
        <f>F14/E14</f>
        <v>0.10293103448275862</v>
      </c>
      <c r="H14" s="18"/>
    </row>
    <row r="15" spans="1:8" ht="15.75">
      <c r="A15" s="112" t="s">
        <v>140</v>
      </c>
      <c r="B15" s="13"/>
      <c r="C15" s="14"/>
      <c r="D15" s="15">
        <v>1</v>
      </c>
      <c r="E15" s="16">
        <v>192284</v>
      </c>
      <c r="F15" s="16">
        <v>33313.5</v>
      </c>
      <c r="G15" s="17">
        <f>F15/E15</f>
        <v>0.17325154459029352</v>
      </c>
      <c r="H15" s="18"/>
    </row>
    <row r="16" spans="1:8" ht="15.75">
      <c r="A16" s="112" t="s">
        <v>147</v>
      </c>
      <c r="B16" s="13"/>
      <c r="C16" s="14"/>
      <c r="D16" s="15">
        <v>2</v>
      </c>
      <c r="E16" s="16">
        <v>169965</v>
      </c>
      <c r="F16" s="16">
        <v>24506.5</v>
      </c>
      <c r="G16" s="17">
        <f>F16/E16</f>
        <v>0.1441855676168623</v>
      </c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956265</v>
      </c>
      <c r="F18" s="16">
        <v>82399</v>
      </c>
      <c r="G18" s="17">
        <f>F18/E18</f>
        <v>0.08616753724124589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>
        <v>2</v>
      </c>
      <c r="E20" s="16">
        <v>627215</v>
      </c>
      <c r="F20" s="16">
        <v>239123</v>
      </c>
      <c r="G20" s="17">
        <f aca="true" t="shared" si="0" ref="G20:G25">F20/E20</f>
        <v>0.3812456653619572</v>
      </c>
      <c r="H20" s="18"/>
    </row>
    <row r="21" spans="1:8" ht="15.75">
      <c r="A21" s="112" t="s">
        <v>150</v>
      </c>
      <c r="B21" s="13"/>
      <c r="C21" s="14"/>
      <c r="D21" s="15">
        <v>2</v>
      </c>
      <c r="E21" s="16">
        <v>190207</v>
      </c>
      <c r="F21" s="16">
        <v>26573</v>
      </c>
      <c r="G21" s="17">
        <f t="shared" si="0"/>
        <v>0.13970568906507122</v>
      </c>
      <c r="H21" s="18"/>
    </row>
    <row r="22" spans="1:8" ht="15.75">
      <c r="A22" s="112" t="s">
        <v>61</v>
      </c>
      <c r="B22" s="13"/>
      <c r="C22" s="14"/>
      <c r="D22" s="15">
        <v>1</v>
      </c>
      <c r="E22" s="16">
        <v>36650</v>
      </c>
      <c r="F22" s="16">
        <v>-2806</v>
      </c>
      <c r="G22" s="17">
        <f t="shared" si="0"/>
        <v>-0.07656207366984993</v>
      </c>
      <c r="H22" s="18"/>
    </row>
    <row r="23" spans="1:8" ht="15.75">
      <c r="A23" s="112" t="s">
        <v>19</v>
      </c>
      <c r="B23" s="13"/>
      <c r="C23" s="14"/>
      <c r="D23" s="15">
        <v>2</v>
      </c>
      <c r="E23" s="16">
        <v>1872067</v>
      </c>
      <c r="F23" s="16">
        <v>229131.5</v>
      </c>
      <c r="G23" s="17">
        <f t="shared" si="0"/>
        <v>0.12239492496796323</v>
      </c>
      <c r="H23" s="18"/>
    </row>
    <row r="24" spans="1:8" ht="15.75">
      <c r="A24" s="112" t="s">
        <v>20</v>
      </c>
      <c r="B24" s="13"/>
      <c r="C24" s="14"/>
      <c r="D24" s="15">
        <v>2</v>
      </c>
      <c r="E24" s="16">
        <v>232981</v>
      </c>
      <c r="F24" s="16">
        <v>74744</v>
      </c>
      <c r="G24" s="17">
        <f t="shared" si="0"/>
        <v>0.320815860520815</v>
      </c>
      <c r="H24" s="18"/>
    </row>
    <row r="25" spans="1:8" ht="15.75">
      <c r="A25" s="113" t="s">
        <v>21</v>
      </c>
      <c r="B25" s="13"/>
      <c r="C25" s="14"/>
      <c r="D25" s="15">
        <v>3</v>
      </c>
      <c r="E25" s="16">
        <v>610584</v>
      </c>
      <c r="F25" s="16">
        <v>158024.5</v>
      </c>
      <c r="G25" s="17">
        <f t="shared" si="0"/>
        <v>0.25880877979115074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1</v>
      </c>
      <c r="E29" s="19">
        <v>75339</v>
      </c>
      <c r="F29" s="19">
        <v>26817</v>
      </c>
      <c r="G29" s="17">
        <f>F29/E29</f>
        <v>0.35595110102337435</v>
      </c>
      <c r="H29" s="18"/>
    </row>
    <row r="30" spans="1:8" ht="15.75">
      <c r="A30" s="114" t="s">
        <v>26</v>
      </c>
      <c r="B30" s="13"/>
      <c r="C30" s="14"/>
      <c r="D30" s="15">
        <v>1</v>
      </c>
      <c r="E30" s="19">
        <v>307273</v>
      </c>
      <c r="F30" s="16">
        <v>132695</v>
      </c>
      <c r="G30" s="17">
        <f>F30/E30</f>
        <v>0.43184724983971906</v>
      </c>
      <c r="H30" s="18"/>
    </row>
    <row r="31" spans="1:8" ht="15.75">
      <c r="A31" s="114" t="s">
        <v>27</v>
      </c>
      <c r="B31" s="13"/>
      <c r="C31" s="14"/>
      <c r="D31" s="15">
        <v>17</v>
      </c>
      <c r="E31" s="19">
        <v>3043293</v>
      </c>
      <c r="F31" s="19">
        <v>641991.5</v>
      </c>
      <c r="G31" s="17">
        <f>F31/E31</f>
        <v>0.2109529052904206</v>
      </c>
      <c r="H31" s="18"/>
    </row>
    <row r="32" spans="1:8" ht="15.75">
      <c r="A32" s="114" t="s">
        <v>142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115</v>
      </c>
      <c r="B33" s="13"/>
      <c r="C33" s="14"/>
      <c r="D33" s="15">
        <v>1</v>
      </c>
      <c r="E33" s="19">
        <v>217759</v>
      </c>
      <c r="F33" s="19">
        <v>77794</v>
      </c>
      <c r="G33" s="17">
        <f>F33/E33</f>
        <v>0.357248150478281</v>
      </c>
      <c r="H33" s="18"/>
    </row>
    <row r="34" spans="1:8" ht="15.75">
      <c r="A34" s="114" t="s">
        <v>28</v>
      </c>
      <c r="B34" s="13"/>
      <c r="C34" s="14"/>
      <c r="D34" s="15">
        <v>1</v>
      </c>
      <c r="E34" s="19">
        <v>245778</v>
      </c>
      <c r="F34" s="19">
        <v>79498.5</v>
      </c>
      <c r="G34" s="17">
        <f>F34/E34</f>
        <v>0.3234565339452677</v>
      </c>
      <c r="H34" s="18"/>
    </row>
    <row r="35" spans="1:8" ht="15">
      <c r="A35" s="20" t="s">
        <v>29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30</v>
      </c>
      <c r="B36" s="13"/>
      <c r="C36" s="14"/>
      <c r="D36" s="21"/>
      <c r="E36" s="22"/>
      <c r="F36" s="19">
        <v>5</v>
      </c>
      <c r="G36" s="23"/>
      <c r="H36" s="18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42</v>
      </c>
      <c r="E39" s="31">
        <f>SUM(E9:E38)</f>
        <v>10076636</v>
      </c>
      <c r="F39" s="31">
        <f>SUM(F9:F38)</f>
        <v>2003815.5</v>
      </c>
      <c r="G39" s="32">
        <f>F39/E39</f>
        <v>0.19885758501150583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121</v>
      </c>
      <c r="E44" s="16">
        <v>13067913.9</v>
      </c>
      <c r="F44" s="16">
        <v>757075.79</v>
      </c>
      <c r="G44" s="17">
        <f aca="true" t="shared" si="1" ref="G44:G50">1-(+F44/E44)</f>
        <v>0.9420660561591242</v>
      </c>
      <c r="H44" s="18"/>
    </row>
    <row r="45" spans="1:8" ht="15.75">
      <c r="A45" s="45" t="s">
        <v>38</v>
      </c>
      <c r="B45" s="46"/>
      <c r="C45" s="14"/>
      <c r="D45" s="15">
        <v>4</v>
      </c>
      <c r="E45" s="16">
        <v>1750117.22</v>
      </c>
      <c r="F45" s="16">
        <v>178166.12</v>
      </c>
      <c r="G45" s="17">
        <f t="shared" si="1"/>
        <v>0.8981976075865364</v>
      </c>
      <c r="H45" s="18"/>
    </row>
    <row r="46" spans="1:8" ht="15.75">
      <c r="A46" s="45" t="s">
        <v>39</v>
      </c>
      <c r="B46" s="46"/>
      <c r="C46" s="14"/>
      <c r="D46" s="15">
        <v>139</v>
      </c>
      <c r="E46" s="16">
        <v>10945285.25</v>
      </c>
      <c r="F46" s="16">
        <v>748962.14</v>
      </c>
      <c r="G46" s="17">
        <f t="shared" si="1"/>
        <v>0.9315721680254976</v>
      </c>
      <c r="H46" s="18"/>
    </row>
    <row r="47" spans="1:8" ht="15.75">
      <c r="A47" s="45" t="s">
        <v>40</v>
      </c>
      <c r="B47" s="46"/>
      <c r="C47" s="14"/>
      <c r="D47" s="15">
        <v>9</v>
      </c>
      <c r="E47" s="16">
        <v>1679706.5</v>
      </c>
      <c r="F47" s="16">
        <v>80880.01</v>
      </c>
      <c r="G47" s="17">
        <f t="shared" si="1"/>
        <v>0.951848724762332</v>
      </c>
      <c r="H47" s="18"/>
    </row>
    <row r="48" spans="1:8" ht="15.75">
      <c r="A48" s="45" t="s">
        <v>41</v>
      </c>
      <c r="B48" s="46"/>
      <c r="C48" s="14"/>
      <c r="D48" s="15">
        <v>161</v>
      </c>
      <c r="E48" s="16">
        <v>15001087.75</v>
      </c>
      <c r="F48" s="16">
        <v>1092536.31</v>
      </c>
      <c r="G48" s="17">
        <f t="shared" si="1"/>
        <v>0.927169527423103</v>
      </c>
      <c r="H48" s="18"/>
    </row>
    <row r="49" spans="1:8" ht="15.75">
      <c r="A49" s="45" t="s">
        <v>42</v>
      </c>
      <c r="B49" s="46"/>
      <c r="C49" s="14"/>
      <c r="D49" s="15">
        <v>16</v>
      </c>
      <c r="E49" s="16">
        <v>2193315</v>
      </c>
      <c r="F49" s="16">
        <v>172398</v>
      </c>
      <c r="G49" s="17">
        <f t="shared" si="1"/>
        <v>0.9213984311419017</v>
      </c>
      <c r="H49" s="18"/>
    </row>
    <row r="50" spans="1:8" ht="15.75">
      <c r="A50" s="45" t="s">
        <v>43</v>
      </c>
      <c r="B50" s="46"/>
      <c r="C50" s="14"/>
      <c r="D50" s="15">
        <v>18</v>
      </c>
      <c r="E50" s="16">
        <v>1859657.17</v>
      </c>
      <c r="F50" s="16">
        <v>45613.87</v>
      </c>
      <c r="G50" s="17">
        <f t="shared" si="1"/>
        <v>0.9754718930263905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>
        <v>1</v>
      </c>
      <c r="E52" s="16">
        <v>56200</v>
      </c>
      <c r="F52" s="16">
        <v>8700</v>
      </c>
      <c r="G52" s="17">
        <f>1-(+F52/E52)</f>
        <v>0.8451957295373665</v>
      </c>
      <c r="H52" s="18"/>
    </row>
    <row r="53" spans="1:8" ht="15.75">
      <c r="A53" s="47" t="s">
        <v>67</v>
      </c>
      <c r="B53" s="48"/>
      <c r="C53" s="14"/>
      <c r="D53" s="15">
        <v>1002</v>
      </c>
      <c r="E53" s="16">
        <v>87565834.73</v>
      </c>
      <c r="F53" s="16">
        <v>10373347.55</v>
      </c>
      <c r="G53" s="17">
        <f>1-(+F53/E53)</f>
        <v>0.8815365880770152</v>
      </c>
      <c r="H53" s="18"/>
    </row>
    <row r="54" spans="1:8" ht="15.75">
      <c r="A54" s="47" t="s">
        <v>68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46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47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31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49</v>
      </c>
      <c r="B60" s="28"/>
      <c r="C60" s="29"/>
      <c r="D60" s="30">
        <f>SUM(D44:D56)</f>
        <v>1471</v>
      </c>
      <c r="E60" s="31">
        <f>SUM(E44:E59)</f>
        <v>134119117.52000001</v>
      </c>
      <c r="F60" s="31">
        <f>SUM(F44:F59)</f>
        <v>13457679.790000001</v>
      </c>
      <c r="G60" s="32">
        <f>1-(+F60/E60)</f>
        <v>0.8996587508265317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50</v>
      </c>
      <c r="B62" s="56"/>
      <c r="C62" s="56"/>
      <c r="D62" s="56"/>
      <c r="E62" s="56"/>
      <c r="F62" s="57">
        <f>F60+F39</f>
        <v>15461495.290000001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1504503</v>
      </c>
      <c r="F10" s="16">
        <v>279449.5</v>
      </c>
      <c r="G10" s="119">
        <f>F10/E10</f>
        <v>0.18574206897560191</v>
      </c>
      <c r="H10" s="18"/>
    </row>
    <row r="11" spans="1:8" ht="15.75">
      <c r="A11" s="112" t="s">
        <v>145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26</v>
      </c>
      <c r="B12" s="13"/>
      <c r="C12" s="14"/>
      <c r="D12" s="15">
        <v>1</v>
      </c>
      <c r="E12" s="16">
        <v>197268</v>
      </c>
      <c r="F12" s="16">
        <v>-7043.9</v>
      </c>
      <c r="G12" s="119">
        <f>F12/E12</f>
        <v>-0.035707261187825697</v>
      </c>
      <c r="H12" s="18"/>
    </row>
    <row r="13" spans="1:8" ht="15.75">
      <c r="A13" s="112" t="s">
        <v>84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124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126</v>
      </c>
      <c r="B15" s="13"/>
      <c r="C15" s="14"/>
      <c r="D15" s="15">
        <v>22</v>
      </c>
      <c r="E15" s="16">
        <v>4427347</v>
      </c>
      <c r="F15" s="16">
        <v>713089.5</v>
      </c>
      <c r="G15" s="119">
        <f>F15/E15</f>
        <v>0.16106474148062033</v>
      </c>
      <c r="H15" s="18"/>
    </row>
    <row r="16" spans="1:8" ht="15.75">
      <c r="A16" s="112" t="s">
        <v>131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90</v>
      </c>
      <c r="B17" s="13"/>
      <c r="C17" s="14"/>
      <c r="D17" s="15">
        <v>1</v>
      </c>
      <c r="E17" s="16">
        <v>821004</v>
      </c>
      <c r="F17" s="16">
        <v>119415</v>
      </c>
      <c r="G17" s="119">
        <f>F17/E17</f>
        <v>0.14544996126693657</v>
      </c>
      <c r="H17" s="18"/>
    </row>
    <row r="18" spans="1:8" ht="15.75">
      <c r="A18" s="114" t="s">
        <v>135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16</v>
      </c>
      <c r="B19" s="13"/>
      <c r="C19" s="14"/>
      <c r="D19" s="15">
        <v>4</v>
      </c>
      <c r="E19" s="16">
        <v>1918203</v>
      </c>
      <c r="F19" s="16">
        <v>142893</v>
      </c>
      <c r="G19" s="119">
        <f>F19/E19</f>
        <v>0.07449315844047788</v>
      </c>
      <c r="H19" s="18"/>
    </row>
    <row r="20" spans="1:8" ht="15.75">
      <c r="A20" s="112" t="s">
        <v>65</v>
      </c>
      <c r="B20" s="13"/>
      <c r="C20" s="14"/>
      <c r="D20" s="15">
        <v>1</v>
      </c>
      <c r="E20" s="16">
        <v>43502</v>
      </c>
      <c r="F20" s="16">
        <v>16858</v>
      </c>
      <c r="G20" s="119">
        <f>F20/E20</f>
        <v>0.3875224127626316</v>
      </c>
      <c r="H20" s="18"/>
    </row>
    <row r="21" spans="1:8" ht="15.75">
      <c r="A21" s="112" t="s">
        <v>115</v>
      </c>
      <c r="B21" s="13"/>
      <c r="C21" s="14"/>
      <c r="D21" s="15">
        <v>1</v>
      </c>
      <c r="E21" s="16">
        <v>199012</v>
      </c>
      <c r="F21" s="16">
        <v>54361</v>
      </c>
      <c r="G21" s="119">
        <f>F21/E21</f>
        <v>0.27315438265029246</v>
      </c>
      <c r="H21" s="18"/>
    </row>
    <row r="22" spans="1:8" ht="15.75">
      <c r="A22" s="112" t="s">
        <v>18</v>
      </c>
      <c r="B22" s="13"/>
      <c r="C22" s="14"/>
      <c r="D22" s="15"/>
      <c r="E22" s="16"/>
      <c r="F22" s="16"/>
      <c r="G22" s="119"/>
      <c r="H22" s="18"/>
    </row>
    <row r="23" spans="1:8" ht="15.75">
      <c r="A23" s="112" t="s">
        <v>137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19</v>
      </c>
      <c r="B24" s="13"/>
      <c r="C24" s="14"/>
      <c r="D24" s="15">
        <v>1</v>
      </c>
      <c r="E24" s="16">
        <v>76070</v>
      </c>
      <c r="F24" s="16">
        <v>-29925.5</v>
      </c>
      <c r="G24" s="119">
        <f>F24/E24</f>
        <v>-0.3933942421453924</v>
      </c>
      <c r="H24" s="18"/>
    </row>
    <row r="25" spans="1:8" ht="15.75">
      <c r="A25" s="113" t="s">
        <v>21</v>
      </c>
      <c r="B25" s="13"/>
      <c r="C25" s="14"/>
      <c r="D25" s="15">
        <v>4</v>
      </c>
      <c r="E25" s="16">
        <v>1501074</v>
      </c>
      <c r="F25" s="16">
        <v>269721</v>
      </c>
      <c r="G25" s="119">
        <f>F25/E25</f>
        <v>0.1796853452927704</v>
      </c>
      <c r="H25" s="18"/>
    </row>
    <row r="26" spans="1:8" ht="15.75">
      <c r="A26" s="113" t="s">
        <v>22</v>
      </c>
      <c r="B26" s="13"/>
      <c r="C26" s="14"/>
      <c r="D26" s="15">
        <v>10</v>
      </c>
      <c r="E26" s="16">
        <v>179663</v>
      </c>
      <c r="F26" s="16">
        <v>179663</v>
      </c>
      <c r="G26" s="119">
        <f>F26/E26</f>
        <v>1</v>
      </c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24</v>
      </c>
      <c r="B28" s="13"/>
      <c r="C28" s="14"/>
      <c r="D28" s="15"/>
      <c r="E28" s="16">
        <v>42180</v>
      </c>
      <c r="F28" s="16">
        <v>-270</v>
      </c>
      <c r="G28" s="119">
        <f aca="true" t="shared" si="0" ref="G28:G34">F28/E28</f>
        <v>-0.006401137980085348</v>
      </c>
      <c r="H28" s="18"/>
    </row>
    <row r="29" spans="1:8" ht="15.75">
      <c r="A29" s="114" t="s">
        <v>25</v>
      </c>
      <c r="B29" s="13"/>
      <c r="C29" s="14"/>
      <c r="D29" s="15">
        <v>1</v>
      </c>
      <c r="E29" s="16">
        <v>255258</v>
      </c>
      <c r="F29" s="16">
        <v>96592.1</v>
      </c>
      <c r="G29" s="119">
        <f t="shared" si="0"/>
        <v>0.37840968745347847</v>
      </c>
      <c r="H29" s="18"/>
    </row>
    <row r="30" spans="1:8" ht="15.75">
      <c r="A30" s="114" t="s">
        <v>75</v>
      </c>
      <c r="B30" s="13"/>
      <c r="C30" s="14"/>
      <c r="D30" s="15">
        <v>1</v>
      </c>
      <c r="E30" s="16">
        <v>163478</v>
      </c>
      <c r="F30" s="16">
        <v>50337</v>
      </c>
      <c r="G30" s="119">
        <f t="shared" si="0"/>
        <v>0.30791299135051814</v>
      </c>
      <c r="H30" s="18"/>
    </row>
    <row r="31" spans="1:8" ht="15.75">
      <c r="A31" s="114" t="s">
        <v>92</v>
      </c>
      <c r="B31" s="13"/>
      <c r="C31" s="14"/>
      <c r="D31" s="15">
        <v>1</v>
      </c>
      <c r="E31" s="16">
        <v>214896</v>
      </c>
      <c r="F31" s="16">
        <v>38036.5</v>
      </c>
      <c r="G31" s="119">
        <f t="shared" si="0"/>
        <v>0.1769995718859355</v>
      </c>
      <c r="H31" s="18"/>
    </row>
    <row r="32" spans="1:8" ht="15.75">
      <c r="A32" s="114" t="s">
        <v>129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28</v>
      </c>
      <c r="B33" s="13"/>
      <c r="C33" s="14"/>
      <c r="D33" s="15">
        <v>2</v>
      </c>
      <c r="E33" s="16">
        <v>420512</v>
      </c>
      <c r="F33" s="16">
        <v>183435.5</v>
      </c>
      <c r="G33" s="119">
        <f t="shared" si="0"/>
        <v>0.4362194182330112</v>
      </c>
      <c r="H33" s="18"/>
    </row>
    <row r="34" spans="1:8" ht="15.75">
      <c r="A34" s="114" t="s">
        <v>88</v>
      </c>
      <c r="B34" s="13"/>
      <c r="C34" s="14"/>
      <c r="D34" s="15">
        <v>5</v>
      </c>
      <c r="E34" s="16">
        <v>3367734</v>
      </c>
      <c r="F34" s="16">
        <v>505652.5</v>
      </c>
      <c r="G34" s="119">
        <f t="shared" si="0"/>
        <v>0.15014621107248968</v>
      </c>
      <c r="H34" s="18"/>
    </row>
    <row r="35" spans="1:8" ht="15">
      <c r="A35" s="20" t="s">
        <v>29</v>
      </c>
      <c r="B35" s="13"/>
      <c r="C35" s="14"/>
      <c r="D35" s="21"/>
      <c r="E35" s="70">
        <v>21775</v>
      </c>
      <c r="F35" s="16">
        <v>4355</v>
      </c>
      <c r="G35" s="120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58</v>
      </c>
      <c r="E39" s="31">
        <f>SUM(E9:E38)</f>
        <v>15353479</v>
      </c>
      <c r="F39" s="31">
        <f>SUM(F9:F38)</f>
        <v>2616619.2</v>
      </c>
      <c r="G39" s="107">
        <f>F39/E39</f>
        <v>0.1704251655276306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94</v>
      </c>
      <c r="E44" s="122">
        <v>10469244.65</v>
      </c>
      <c r="F44" s="16">
        <v>496932.45</v>
      </c>
      <c r="G44" s="119">
        <f>1-(+F44/E44)</f>
        <v>0.9525340684439922</v>
      </c>
      <c r="H44" s="18"/>
    </row>
    <row r="45" spans="1:8" ht="15.75">
      <c r="A45" s="45" t="s">
        <v>38</v>
      </c>
      <c r="B45" s="46"/>
      <c r="C45" s="14"/>
      <c r="D45" s="15"/>
      <c r="E45" s="122"/>
      <c r="F45" s="16"/>
      <c r="G45" s="119"/>
      <c r="H45" s="18"/>
    </row>
    <row r="46" spans="1:8" ht="15.75">
      <c r="A46" s="45" t="s">
        <v>39</v>
      </c>
      <c r="B46" s="46"/>
      <c r="C46" s="14"/>
      <c r="D46" s="15">
        <v>175</v>
      </c>
      <c r="E46" s="122">
        <v>12554444.5</v>
      </c>
      <c r="F46" s="16">
        <v>677334.45</v>
      </c>
      <c r="G46" s="119">
        <f>1-(+F46/E46)</f>
        <v>0.9460482341532515</v>
      </c>
      <c r="H46" s="18"/>
    </row>
    <row r="47" spans="1:8" ht="15.75">
      <c r="A47" s="45" t="s">
        <v>40</v>
      </c>
      <c r="B47" s="46"/>
      <c r="C47" s="14"/>
      <c r="D47" s="15">
        <v>6</v>
      </c>
      <c r="E47" s="122">
        <v>3576957.5</v>
      </c>
      <c r="F47" s="16">
        <v>151275</v>
      </c>
      <c r="G47" s="119">
        <f>1-(+F47/E47)</f>
        <v>0.9577084715152473</v>
      </c>
      <c r="H47" s="18"/>
    </row>
    <row r="48" spans="1:8" ht="15.75">
      <c r="A48" s="45" t="s">
        <v>41</v>
      </c>
      <c r="B48" s="46"/>
      <c r="C48" s="14"/>
      <c r="D48" s="15">
        <v>111</v>
      </c>
      <c r="E48" s="122">
        <v>15126469.49</v>
      </c>
      <c r="F48" s="16">
        <v>1060599.1</v>
      </c>
      <c r="G48" s="119">
        <f aca="true" t="shared" si="1" ref="G48:G54">1-(+F48/E48)</f>
        <v>0.9298845576159622</v>
      </c>
      <c r="H48" s="18"/>
    </row>
    <row r="49" spans="1:8" ht="15.75">
      <c r="A49" s="45" t="s">
        <v>42</v>
      </c>
      <c r="B49" s="46"/>
      <c r="C49" s="14"/>
      <c r="D49" s="15">
        <v>8</v>
      </c>
      <c r="E49" s="122">
        <v>1083018</v>
      </c>
      <c r="F49" s="16">
        <v>61336</v>
      </c>
      <c r="G49" s="119">
        <f t="shared" si="1"/>
        <v>0.9433656688993165</v>
      </c>
      <c r="H49" s="18"/>
    </row>
    <row r="50" spans="1:8" ht="15.75">
      <c r="A50" s="45" t="s">
        <v>43</v>
      </c>
      <c r="B50" s="46"/>
      <c r="C50" s="14"/>
      <c r="D50" s="15">
        <v>24</v>
      </c>
      <c r="E50" s="122">
        <v>2759439</v>
      </c>
      <c r="F50" s="16">
        <v>193794</v>
      </c>
      <c r="G50" s="119">
        <f t="shared" si="1"/>
        <v>0.9297705077010219</v>
      </c>
      <c r="H50" s="18"/>
    </row>
    <row r="51" spans="1:8" ht="15.75">
      <c r="A51" s="45" t="s">
        <v>44</v>
      </c>
      <c r="B51" s="46"/>
      <c r="C51" s="14"/>
      <c r="D51" s="15"/>
      <c r="E51" s="122"/>
      <c r="F51" s="16"/>
      <c r="G51" s="119"/>
      <c r="H51" s="18"/>
    </row>
    <row r="52" spans="1:8" ht="15.75">
      <c r="A52" s="78" t="s">
        <v>45</v>
      </c>
      <c r="B52" s="46"/>
      <c r="C52" s="14"/>
      <c r="D52" s="15">
        <v>9</v>
      </c>
      <c r="E52" s="122">
        <v>764025</v>
      </c>
      <c r="F52" s="16">
        <v>12000</v>
      </c>
      <c r="G52" s="119">
        <f t="shared" si="1"/>
        <v>0.9842937076666339</v>
      </c>
      <c r="H52" s="18"/>
    </row>
    <row r="53" spans="1:8" ht="15.75">
      <c r="A53" s="79" t="s">
        <v>66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116</v>
      </c>
      <c r="B54" s="46"/>
      <c r="C54" s="14"/>
      <c r="D54" s="15">
        <v>1100</v>
      </c>
      <c r="E54" s="122">
        <v>94134390.6</v>
      </c>
      <c r="F54" s="16">
        <v>11193336.03</v>
      </c>
      <c r="G54" s="119">
        <f t="shared" si="1"/>
        <v>0.8810919584367076</v>
      </c>
      <c r="H54" s="18"/>
    </row>
    <row r="55" spans="1:8" ht="15.75">
      <c r="A55" s="126" t="s">
        <v>117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46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48</v>
      </c>
      <c r="B59" s="46"/>
      <c r="C59" s="14"/>
      <c r="D59" s="21"/>
      <c r="E59" s="70"/>
      <c r="F59" s="16">
        <v>3296</v>
      </c>
      <c r="G59" s="120"/>
      <c r="H59" s="18"/>
    </row>
    <row r="60" spans="1:8" ht="15">
      <c r="A60" s="20" t="s">
        <v>31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49</v>
      </c>
      <c r="B62" s="28"/>
      <c r="C62" s="29"/>
      <c r="D62" s="30">
        <f>SUM(D44:D58)</f>
        <v>1527</v>
      </c>
      <c r="E62" s="31">
        <f>SUM(E44:E61)</f>
        <v>140467988.74</v>
      </c>
      <c r="F62" s="31">
        <f>SUM(F44:F61)</f>
        <v>13849903.03</v>
      </c>
      <c r="G62" s="111">
        <f>1-(+F62/E62)</f>
        <v>0.9014017132712311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50</v>
      </c>
      <c r="B64" s="56"/>
      <c r="C64" s="56"/>
      <c r="D64" s="56"/>
      <c r="E64" s="56"/>
      <c r="F64" s="57">
        <f>F62+F39</f>
        <v>16466522.23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437392</v>
      </c>
      <c r="F10" s="16">
        <v>143482</v>
      </c>
      <c r="G10" s="119">
        <f>F10/E10</f>
        <v>0.32803983611954496</v>
      </c>
      <c r="H10" s="18"/>
    </row>
    <row r="11" spans="1:8" ht="15.75">
      <c r="A11" s="112" t="s">
        <v>83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26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84</v>
      </c>
      <c r="B13" s="13"/>
      <c r="C13" s="14"/>
      <c r="D13" s="15">
        <v>10</v>
      </c>
      <c r="E13" s="121">
        <v>1040297</v>
      </c>
      <c r="F13" s="16">
        <v>124348.5</v>
      </c>
      <c r="G13" s="119">
        <f aca="true" t="shared" si="0" ref="G13:G18">F13/E13</f>
        <v>0.11953172988098591</v>
      </c>
      <c r="H13" s="18"/>
    </row>
    <row r="14" spans="1:8" ht="15.75">
      <c r="A14" s="112" t="s">
        <v>146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133</v>
      </c>
      <c r="B15" s="13"/>
      <c r="C15" s="14"/>
      <c r="D15" s="15">
        <v>1</v>
      </c>
      <c r="E15" s="121">
        <v>234080</v>
      </c>
      <c r="F15" s="16">
        <v>55618</v>
      </c>
      <c r="G15" s="119">
        <f t="shared" si="0"/>
        <v>0.23760252904989748</v>
      </c>
      <c r="H15" s="18"/>
    </row>
    <row r="16" spans="1:8" ht="15.75">
      <c r="A16" s="112" t="s">
        <v>144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60</v>
      </c>
      <c r="B17" s="13"/>
      <c r="C17" s="14"/>
      <c r="D17" s="15">
        <v>1</v>
      </c>
      <c r="E17" s="121">
        <v>121669</v>
      </c>
      <c r="F17" s="16">
        <v>26469</v>
      </c>
      <c r="G17" s="119">
        <f t="shared" si="0"/>
        <v>0.2175492524800894</v>
      </c>
      <c r="H17" s="18"/>
    </row>
    <row r="18" spans="1:8" ht="15.75">
      <c r="A18" s="112" t="s">
        <v>15</v>
      </c>
      <c r="B18" s="13"/>
      <c r="C18" s="14"/>
      <c r="D18" s="15">
        <v>1</v>
      </c>
      <c r="E18" s="121">
        <v>614248</v>
      </c>
      <c r="F18" s="16">
        <v>131243</v>
      </c>
      <c r="G18" s="119">
        <f t="shared" si="0"/>
        <v>0.21366451335616884</v>
      </c>
      <c r="H18" s="18"/>
    </row>
    <row r="19" spans="1:8" ht="15.75">
      <c r="A19" s="112" t="s">
        <v>16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134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85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115</v>
      </c>
      <c r="B22" s="13"/>
      <c r="C22" s="14"/>
      <c r="D22" s="15">
        <v>1</v>
      </c>
      <c r="E22" s="121">
        <v>143968</v>
      </c>
      <c r="F22" s="16">
        <v>29318.5</v>
      </c>
      <c r="G22" s="119">
        <f>F22/E22</f>
        <v>0.20364594909979997</v>
      </c>
      <c r="H22" s="18"/>
    </row>
    <row r="23" spans="1:8" ht="15.75">
      <c r="A23" s="112" t="s">
        <v>81</v>
      </c>
      <c r="B23" s="13"/>
      <c r="C23" s="14"/>
      <c r="D23" s="15">
        <v>1</v>
      </c>
      <c r="E23" s="121">
        <v>54515</v>
      </c>
      <c r="F23" s="16">
        <v>17762</v>
      </c>
      <c r="G23" s="119">
        <f>F23/E23</f>
        <v>0.32581858204163994</v>
      </c>
      <c r="H23" s="18"/>
    </row>
    <row r="24" spans="1:8" ht="15.75">
      <c r="A24" s="112" t="s">
        <v>86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21</v>
      </c>
      <c r="B25" s="13"/>
      <c r="C25" s="14"/>
      <c r="D25" s="15">
        <v>1</v>
      </c>
      <c r="E25" s="121">
        <v>57309</v>
      </c>
      <c r="F25" s="16">
        <v>24003.5</v>
      </c>
      <c r="G25" s="119">
        <f>F25/E25</f>
        <v>0.4188434626323963</v>
      </c>
      <c r="H25" s="18"/>
    </row>
    <row r="26" spans="1:8" ht="15.75">
      <c r="A26" s="113" t="s">
        <v>22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25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123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87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140</v>
      </c>
      <c r="B32" s="13"/>
      <c r="C32" s="14"/>
      <c r="D32" s="15">
        <v>1</v>
      </c>
      <c r="E32" s="16">
        <v>83022</v>
      </c>
      <c r="F32" s="16">
        <v>33280.5</v>
      </c>
      <c r="G32" s="119">
        <f>F32/E32</f>
        <v>0.4008636265086363</v>
      </c>
      <c r="H32" s="18"/>
    </row>
    <row r="33" spans="1:8" ht="15.75">
      <c r="A33" s="114" t="s">
        <v>28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88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29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20</v>
      </c>
      <c r="E39" s="31">
        <f>SUM(E9:E38)</f>
        <v>2786500</v>
      </c>
      <c r="F39" s="31">
        <f>SUM(F9:F38)</f>
        <v>585525</v>
      </c>
      <c r="G39" s="107">
        <f>F39/E39</f>
        <v>0.21012919432980443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26</v>
      </c>
      <c r="E44" s="16">
        <v>3082335.3</v>
      </c>
      <c r="F44" s="16">
        <v>158664.29</v>
      </c>
      <c r="G44" s="119">
        <f>1-(+F44/E44)</f>
        <v>0.9485246494759996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39</v>
      </c>
      <c r="B46" s="46"/>
      <c r="C46" s="14"/>
      <c r="D46" s="15">
        <v>156</v>
      </c>
      <c r="E46" s="16">
        <v>12331230.5</v>
      </c>
      <c r="F46" s="16">
        <v>943527.42</v>
      </c>
      <c r="G46" s="119">
        <f aca="true" t="shared" si="1" ref="G46:G52">1-(+F46/E46)</f>
        <v>0.9234847309033758</v>
      </c>
      <c r="H46" s="18"/>
    </row>
    <row r="47" spans="1:8" ht="15.75">
      <c r="A47" s="45" t="s">
        <v>40</v>
      </c>
      <c r="B47" s="46"/>
      <c r="C47" s="14"/>
      <c r="D47" s="15">
        <v>31</v>
      </c>
      <c r="E47" s="16">
        <v>2311982.5</v>
      </c>
      <c r="F47" s="16">
        <v>160306.62</v>
      </c>
      <c r="G47" s="119">
        <f t="shared" si="1"/>
        <v>0.9306627018154333</v>
      </c>
      <c r="H47" s="18"/>
    </row>
    <row r="48" spans="1:8" ht="15.75">
      <c r="A48" s="45" t="s">
        <v>41</v>
      </c>
      <c r="B48" s="46"/>
      <c r="C48" s="14"/>
      <c r="D48" s="15">
        <v>132</v>
      </c>
      <c r="E48" s="16">
        <v>11132324</v>
      </c>
      <c r="F48" s="16">
        <v>1026516.11</v>
      </c>
      <c r="G48" s="119">
        <f t="shared" si="1"/>
        <v>0.9077895945177306</v>
      </c>
      <c r="H48" s="18"/>
    </row>
    <row r="49" spans="1:8" ht="15.75">
      <c r="A49" s="45" t="s">
        <v>42</v>
      </c>
      <c r="B49" s="46"/>
      <c r="C49" s="14"/>
      <c r="D49" s="15">
        <v>6</v>
      </c>
      <c r="E49" s="16">
        <v>1222978</v>
      </c>
      <c r="F49" s="16">
        <v>74059</v>
      </c>
      <c r="G49" s="119">
        <f t="shared" si="1"/>
        <v>0.9394437185296873</v>
      </c>
      <c r="H49" s="18"/>
    </row>
    <row r="50" spans="1:8" ht="15.75">
      <c r="A50" s="45" t="s">
        <v>43</v>
      </c>
      <c r="B50" s="46"/>
      <c r="C50" s="14"/>
      <c r="D50" s="15">
        <v>6</v>
      </c>
      <c r="E50" s="16">
        <v>1224315</v>
      </c>
      <c r="F50" s="16">
        <v>48768.04</v>
      </c>
      <c r="G50" s="119">
        <f t="shared" si="1"/>
        <v>0.9601670811841724</v>
      </c>
      <c r="H50" s="18"/>
    </row>
    <row r="51" spans="1:8" ht="15.75">
      <c r="A51" s="45" t="s">
        <v>44</v>
      </c>
      <c r="B51" s="46"/>
      <c r="C51" s="14"/>
      <c r="D51" s="15">
        <v>1</v>
      </c>
      <c r="E51" s="16">
        <v>274990</v>
      </c>
      <c r="F51" s="16">
        <v>21700</v>
      </c>
      <c r="G51" s="119">
        <f t="shared" si="1"/>
        <v>0.9210880395650751</v>
      </c>
      <c r="H51" s="18"/>
    </row>
    <row r="52" spans="1:8" ht="15.75">
      <c r="A52" s="78" t="s">
        <v>45</v>
      </c>
      <c r="B52" s="46"/>
      <c r="C52" s="14"/>
      <c r="D52" s="15">
        <v>1</v>
      </c>
      <c r="E52" s="16">
        <v>696175</v>
      </c>
      <c r="F52" s="16">
        <v>41125</v>
      </c>
      <c r="G52" s="119">
        <f t="shared" si="1"/>
        <v>0.9409272093941897</v>
      </c>
      <c r="H52" s="18"/>
    </row>
    <row r="53" spans="1:8" ht="15.75">
      <c r="A53" s="79" t="s">
        <v>66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116</v>
      </c>
      <c r="B54" s="46"/>
      <c r="C54" s="14"/>
      <c r="D54" s="15">
        <v>535</v>
      </c>
      <c r="E54" s="16">
        <v>39332355.83</v>
      </c>
      <c r="F54" s="16">
        <v>4550337.78</v>
      </c>
      <c r="G54" s="119">
        <f>1-(+F54/E54)</f>
        <v>0.8843105711829924</v>
      </c>
      <c r="H54" s="18"/>
    </row>
    <row r="55" spans="1:8" ht="15.75">
      <c r="A55" s="126" t="s">
        <v>117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46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48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31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49</v>
      </c>
      <c r="B61" s="28"/>
      <c r="C61" s="56"/>
      <c r="D61" s="30">
        <f>SUM(D44:D57)</f>
        <v>894</v>
      </c>
      <c r="E61" s="31">
        <f>SUM(E44:E60)</f>
        <v>71608686.13</v>
      </c>
      <c r="F61" s="31">
        <f>SUM(F44:F60)</f>
        <v>7025004.26</v>
      </c>
      <c r="G61" s="111">
        <f>1-(+F61/E61)</f>
        <v>0.9018973166572746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50</v>
      </c>
      <c r="B63" s="60"/>
      <c r="C63" s="60"/>
      <c r="D63" s="56"/>
      <c r="E63" s="56"/>
      <c r="F63" s="57">
        <f>F61+F39</f>
        <v>7610529.26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54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79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137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26</v>
      </c>
      <c r="B17" s="13"/>
      <c r="C17" s="14"/>
      <c r="D17" s="15">
        <v>1</v>
      </c>
      <c r="E17" s="16">
        <v>138083</v>
      </c>
      <c r="F17" s="16">
        <v>50383</v>
      </c>
      <c r="G17" s="17">
        <f>F17/E17</f>
        <v>0.3648747492450193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194601</v>
      </c>
      <c r="F18" s="16">
        <v>40199</v>
      </c>
      <c r="G18" s="17">
        <f>F18/E18</f>
        <v>0.20657139480269884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18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19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21</v>
      </c>
      <c r="B25" s="13"/>
      <c r="C25" s="14"/>
      <c r="D25" s="15">
        <v>1</v>
      </c>
      <c r="E25" s="16">
        <v>16486</v>
      </c>
      <c r="F25" s="16">
        <v>-781</v>
      </c>
      <c r="G25" s="17">
        <f>F25/E25</f>
        <v>-0.04737352905495572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1</v>
      </c>
      <c r="E29" s="16">
        <v>14690</v>
      </c>
      <c r="F29" s="16">
        <v>6215</v>
      </c>
      <c r="G29" s="17">
        <f>F29/E29</f>
        <v>0.4230769230769231</v>
      </c>
      <c r="H29" s="18"/>
    </row>
    <row r="30" spans="1:8" ht="15.75">
      <c r="A30" s="114" t="s">
        <v>132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28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58</v>
      </c>
      <c r="B32" s="13"/>
      <c r="C32" s="14"/>
      <c r="D32" s="15">
        <v>1</v>
      </c>
      <c r="E32" s="16">
        <v>128050</v>
      </c>
      <c r="F32" s="16">
        <v>29537</v>
      </c>
      <c r="G32" s="17">
        <f>F32/E32</f>
        <v>0.23066770792659116</v>
      </c>
      <c r="H32" s="18"/>
    </row>
    <row r="33" spans="1:8" ht="15.75">
      <c r="A33" s="114" t="s">
        <v>73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139</v>
      </c>
      <c r="B34" s="13"/>
      <c r="C34" s="14"/>
      <c r="D34" s="15">
        <v>5</v>
      </c>
      <c r="E34" s="16">
        <v>381219</v>
      </c>
      <c r="F34" s="16">
        <v>115555.5</v>
      </c>
      <c r="G34" s="17">
        <f>F34/E34</f>
        <v>0.3031210406616669</v>
      </c>
      <c r="H34" s="18"/>
    </row>
    <row r="35" spans="1:8" ht="15">
      <c r="A35" s="20" t="s">
        <v>29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11</v>
      </c>
      <c r="E39" s="31">
        <f>SUM(E9:E38)</f>
        <v>873129</v>
      </c>
      <c r="F39" s="31">
        <f>SUM(F9:F38)</f>
        <v>241108.5</v>
      </c>
      <c r="G39" s="32">
        <f>F39/E39</f>
        <v>0.2761430441549874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40</v>
      </c>
      <c r="E44" s="16">
        <v>3693899.25</v>
      </c>
      <c r="F44" s="16">
        <v>228671.1</v>
      </c>
      <c r="G44" s="17">
        <f>1-(+F44/E44)</f>
        <v>0.9380949277379452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39</v>
      </c>
      <c r="B46" s="46"/>
      <c r="C46" s="14"/>
      <c r="D46" s="15">
        <v>40</v>
      </c>
      <c r="E46" s="16">
        <v>3032081.5</v>
      </c>
      <c r="F46" s="16">
        <v>256793.98</v>
      </c>
      <c r="G46" s="17">
        <f>1-(+F46/E46)</f>
        <v>0.9153076920920497</v>
      </c>
      <c r="H46" s="18"/>
    </row>
    <row r="47" spans="1:8" ht="15.75">
      <c r="A47" s="45" t="s">
        <v>40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41</v>
      </c>
      <c r="B48" s="46"/>
      <c r="C48" s="14"/>
      <c r="D48" s="15">
        <v>33</v>
      </c>
      <c r="E48" s="16">
        <v>3956177.6</v>
      </c>
      <c r="F48" s="16">
        <v>372590.26</v>
      </c>
      <c r="G48" s="17">
        <f>1-(+F48/E48)</f>
        <v>0.9058206436435008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4</v>
      </c>
      <c r="E50" s="16">
        <v>343360</v>
      </c>
      <c r="F50" s="16">
        <v>33295</v>
      </c>
      <c r="G50" s="17">
        <f>1-(+F50/E50)</f>
        <v>0.9030318033550793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67</v>
      </c>
      <c r="B53" s="48"/>
      <c r="C53" s="14"/>
      <c r="D53" s="123">
        <v>330</v>
      </c>
      <c r="E53" s="124">
        <v>26033612.66</v>
      </c>
      <c r="F53" s="124">
        <v>3259715.83</v>
      </c>
      <c r="G53" s="17">
        <f>1-(+F53/E53)</f>
        <v>0.8747881873878967</v>
      </c>
      <c r="H53" s="18"/>
    </row>
    <row r="54" spans="1:8" ht="15.75">
      <c r="A54" s="45" t="s">
        <v>68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46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47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31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49</v>
      </c>
      <c r="B60" s="28"/>
      <c r="C60" s="29"/>
      <c r="D60" s="30">
        <f>SUM(D44:D56)</f>
        <v>447</v>
      </c>
      <c r="E60" s="31">
        <f>SUM(E44:E59)</f>
        <v>37059131.01</v>
      </c>
      <c r="F60" s="31">
        <f>SUM(F44:F59)</f>
        <v>4151066.17</v>
      </c>
      <c r="G60" s="32">
        <f>1-(F60/E60)</f>
        <v>0.8879880327231666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50</v>
      </c>
      <c r="B62" s="56"/>
      <c r="C62" s="59"/>
      <c r="D62" s="75"/>
      <c r="E62" s="56"/>
      <c r="F62" s="57">
        <f>F60+F39</f>
        <v>4392174.67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MARCH 2018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108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187627</v>
      </c>
      <c r="F10" s="16">
        <v>46557.5</v>
      </c>
      <c r="G10" s="17">
        <f>F10/E10</f>
        <v>0.24813859412557895</v>
      </c>
      <c r="H10" s="103"/>
    </row>
    <row r="11" spans="1:8" ht="15.75">
      <c r="A11" s="112" t="s">
        <v>57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71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14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73</v>
      </c>
      <c r="B14" s="13"/>
      <c r="C14" s="14"/>
      <c r="D14" s="15"/>
      <c r="E14" s="16"/>
      <c r="F14" s="16"/>
      <c r="G14" s="17"/>
      <c r="H14" s="103"/>
    </row>
    <row r="15" spans="1:8" ht="15.75">
      <c r="A15" s="112" t="s">
        <v>26</v>
      </c>
      <c r="B15" s="13"/>
      <c r="C15" s="14"/>
      <c r="D15" s="15">
        <v>2</v>
      </c>
      <c r="E15" s="16">
        <v>560123</v>
      </c>
      <c r="F15" s="16">
        <v>117005</v>
      </c>
      <c r="G15" s="17">
        <f>F15/E15</f>
        <v>0.20889161844809087</v>
      </c>
      <c r="H15" s="103"/>
    </row>
    <row r="16" spans="1:8" ht="15.75">
      <c r="A16" s="112" t="s">
        <v>74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115</v>
      </c>
      <c r="B17" s="13"/>
      <c r="C17" s="14"/>
      <c r="D17" s="15">
        <v>1</v>
      </c>
      <c r="E17" s="16">
        <v>153434</v>
      </c>
      <c r="F17" s="16">
        <v>53927</v>
      </c>
      <c r="G17" s="17">
        <f>F17/E17</f>
        <v>0.3514670803081455</v>
      </c>
      <c r="H17" s="103"/>
    </row>
    <row r="18" spans="1:8" ht="15.75">
      <c r="A18" s="112" t="s">
        <v>15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17</v>
      </c>
      <c r="B19" s="13"/>
      <c r="C19" s="14"/>
      <c r="D19" s="15">
        <v>1</v>
      </c>
      <c r="E19" s="16">
        <v>571383</v>
      </c>
      <c r="F19" s="16">
        <v>136696</v>
      </c>
      <c r="G19" s="17">
        <f>F19/E19</f>
        <v>0.23923707915706277</v>
      </c>
      <c r="H19" s="103"/>
    </row>
    <row r="20" spans="1:8" ht="15.75">
      <c r="A20" s="112" t="s">
        <v>107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109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18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122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19</v>
      </c>
      <c r="B24" s="13"/>
      <c r="C24" s="14"/>
      <c r="D24" s="15">
        <v>2</v>
      </c>
      <c r="E24" s="16">
        <v>222119</v>
      </c>
      <c r="F24" s="16">
        <v>47016.5</v>
      </c>
      <c r="G24" s="17">
        <f>F24/E24</f>
        <v>0.21167257190965202</v>
      </c>
      <c r="H24" s="103"/>
    </row>
    <row r="25" spans="1:8" ht="15.75">
      <c r="A25" s="113" t="s">
        <v>21</v>
      </c>
      <c r="B25" s="13"/>
      <c r="C25" s="14"/>
      <c r="D25" s="15">
        <v>2</v>
      </c>
      <c r="E25" s="16">
        <v>130519</v>
      </c>
      <c r="F25" s="16">
        <v>47174</v>
      </c>
      <c r="G25" s="17">
        <f>F25/E25</f>
        <v>0.36143396746833795</v>
      </c>
      <c r="H25" s="103"/>
    </row>
    <row r="26" spans="1:8" ht="15.75">
      <c r="A26" s="113" t="s">
        <v>22</v>
      </c>
      <c r="B26" s="13"/>
      <c r="C26" s="14"/>
      <c r="D26" s="15">
        <v>4</v>
      </c>
      <c r="E26" s="16">
        <v>28952</v>
      </c>
      <c r="F26" s="16">
        <v>28952</v>
      </c>
      <c r="G26" s="17">
        <f>F26/E26</f>
        <v>1</v>
      </c>
      <c r="H26" s="103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24</v>
      </c>
      <c r="B28" s="13"/>
      <c r="C28" s="14"/>
      <c r="D28" s="15"/>
      <c r="E28" s="16">
        <v>6397</v>
      </c>
      <c r="F28" s="16">
        <v>2472</v>
      </c>
      <c r="G28" s="17">
        <f>F28/E28</f>
        <v>0.38643113959668596</v>
      </c>
      <c r="H28" s="103"/>
    </row>
    <row r="29" spans="1:8" ht="15.75">
      <c r="A29" s="114" t="s">
        <v>110</v>
      </c>
      <c r="B29" s="13"/>
      <c r="C29" s="14"/>
      <c r="D29" s="15">
        <v>1</v>
      </c>
      <c r="E29" s="16">
        <v>131810</v>
      </c>
      <c r="F29" s="16">
        <v>62636</v>
      </c>
      <c r="G29" s="17">
        <f>F29/E29</f>
        <v>0.4751991502920871</v>
      </c>
      <c r="H29" s="103"/>
    </row>
    <row r="30" spans="1:8" ht="15.75">
      <c r="A30" s="114" t="s">
        <v>142</v>
      </c>
      <c r="B30" s="13"/>
      <c r="C30" s="14"/>
      <c r="D30" s="15">
        <v>10</v>
      </c>
      <c r="E30" s="16">
        <v>1179574</v>
      </c>
      <c r="F30" s="16">
        <v>159643</v>
      </c>
      <c r="G30" s="17">
        <f>F30/E30</f>
        <v>0.13533953783314992</v>
      </c>
      <c r="H30" s="103"/>
    </row>
    <row r="31" spans="1:8" ht="15.75">
      <c r="A31" s="114" t="s">
        <v>76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113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75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111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29</v>
      </c>
      <c r="B35" s="13"/>
      <c r="C35" s="14"/>
      <c r="D35" s="21"/>
      <c r="E35" s="70">
        <v>37600</v>
      </c>
      <c r="F35" s="16">
        <v>5225</v>
      </c>
      <c r="G35" s="23"/>
      <c r="H35" s="103"/>
    </row>
    <row r="36" spans="1:8" ht="15">
      <c r="A36" s="20" t="s">
        <v>48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32</v>
      </c>
      <c r="B39" s="28"/>
      <c r="C39" s="29"/>
      <c r="D39" s="30">
        <f>SUM(D9:D38)</f>
        <v>24</v>
      </c>
      <c r="E39" s="31">
        <f>SUM(E9:E38)</f>
        <v>3209538</v>
      </c>
      <c r="F39" s="31">
        <f>SUM(F9:F38)</f>
        <v>707304</v>
      </c>
      <c r="G39" s="32">
        <f>F39/E39</f>
        <v>0.22037564284953162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105"/>
    </row>
    <row r="44" spans="1:8" ht="15.75">
      <c r="A44" s="45" t="s">
        <v>37</v>
      </c>
      <c r="B44" s="46"/>
      <c r="C44" s="14"/>
      <c r="D44" s="15">
        <v>37</v>
      </c>
      <c r="E44" s="16">
        <v>725952.1</v>
      </c>
      <c r="F44" s="16">
        <v>70554.7</v>
      </c>
      <c r="G44" s="17">
        <f>1-(+F44/E44)</f>
        <v>0.9028108052859135</v>
      </c>
      <c r="H44" s="103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39</v>
      </c>
      <c r="B46" s="46"/>
      <c r="C46" s="14"/>
      <c r="D46" s="15">
        <v>137</v>
      </c>
      <c r="E46" s="16">
        <v>6351117.5</v>
      </c>
      <c r="F46" s="16">
        <v>523602.5</v>
      </c>
      <c r="G46" s="17">
        <f aca="true" t="shared" si="0" ref="G46:G52">1-(+F46/E46)</f>
        <v>0.9175574219812498</v>
      </c>
      <c r="H46" s="103"/>
    </row>
    <row r="47" spans="1:8" ht="15.75">
      <c r="A47" s="45" t="s">
        <v>40</v>
      </c>
      <c r="B47" s="46"/>
      <c r="C47" s="14"/>
      <c r="D47" s="15">
        <v>25</v>
      </c>
      <c r="E47" s="16">
        <v>2111161.5</v>
      </c>
      <c r="F47" s="16">
        <v>164260.18</v>
      </c>
      <c r="G47" s="17">
        <f t="shared" si="0"/>
        <v>0.9221944034125291</v>
      </c>
      <c r="H47" s="103"/>
    </row>
    <row r="48" spans="1:8" ht="15.75">
      <c r="A48" s="45" t="s">
        <v>41</v>
      </c>
      <c r="B48" s="46"/>
      <c r="C48" s="14"/>
      <c r="D48" s="15">
        <v>99</v>
      </c>
      <c r="E48" s="16">
        <v>6544912</v>
      </c>
      <c r="F48" s="16">
        <v>631002.41</v>
      </c>
      <c r="G48" s="17">
        <f t="shared" si="0"/>
        <v>0.9035888626157235</v>
      </c>
      <c r="H48" s="103"/>
    </row>
    <row r="49" spans="1:8" ht="15.75">
      <c r="A49" s="45" t="s">
        <v>42</v>
      </c>
      <c r="B49" s="46"/>
      <c r="C49" s="14"/>
      <c r="D49" s="15">
        <v>2</v>
      </c>
      <c r="E49" s="16">
        <v>258208</v>
      </c>
      <c r="F49" s="16">
        <v>18707</v>
      </c>
      <c r="G49" s="17">
        <f t="shared" si="0"/>
        <v>0.9275506568347999</v>
      </c>
      <c r="H49" s="103"/>
    </row>
    <row r="50" spans="1:8" ht="15.75">
      <c r="A50" s="45" t="s">
        <v>43</v>
      </c>
      <c r="B50" s="46"/>
      <c r="C50" s="14"/>
      <c r="D50" s="15">
        <v>9</v>
      </c>
      <c r="E50" s="16">
        <v>2111300</v>
      </c>
      <c r="F50" s="16">
        <v>122115</v>
      </c>
      <c r="G50" s="17">
        <f t="shared" si="0"/>
        <v>0.9421612276796286</v>
      </c>
      <c r="H50" s="103"/>
    </row>
    <row r="51" spans="1:8" ht="15.75">
      <c r="A51" s="45" t="s">
        <v>44</v>
      </c>
      <c r="B51" s="46"/>
      <c r="C51" s="14"/>
      <c r="D51" s="15">
        <v>4</v>
      </c>
      <c r="E51" s="16">
        <v>1100290</v>
      </c>
      <c r="F51" s="16">
        <v>86288</v>
      </c>
      <c r="G51" s="17">
        <f t="shared" si="0"/>
        <v>0.9215770387806851</v>
      </c>
      <c r="H51" s="103"/>
    </row>
    <row r="52" spans="1:8" ht="15.75">
      <c r="A52" s="45" t="s">
        <v>45</v>
      </c>
      <c r="B52" s="46"/>
      <c r="C52" s="14"/>
      <c r="D52" s="15">
        <v>2</v>
      </c>
      <c r="E52" s="16">
        <v>997700</v>
      </c>
      <c r="F52" s="16">
        <v>32300</v>
      </c>
      <c r="G52" s="17">
        <f t="shared" si="0"/>
        <v>0.9676255387391</v>
      </c>
      <c r="H52" s="103"/>
    </row>
    <row r="53" spans="1:8" ht="15.75">
      <c r="A53" s="47" t="s">
        <v>66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67</v>
      </c>
      <c r="B54" s="48"/>
      <c r="C54" s="14"/>
      <c r="D54" s="15">
        <v>549</v>
      </c>
      <c r="E54" s="16">
        <v>35642038.19</v>
      </c>
      <c r="F54" s="16">
        <v>4147431.19</v>
      </c>
      <c r="G54" s="17">
        <f>1-(+F54/E54)</f>
        <v>0.8836365314494379</v>
      </c>
      <c r="H54" s="103"/>
    </row>
    <row r="55" spans="1:8" ht="15.75">
      <c r="A55" s="45" t="s">
        <v>68</v>
      </c>
      <c r="B55" s="48"/>
      <c r="C55" s="14"/>
      <c r="D55" s="15">
        <v>10</v>
      </c>
      <c r="E55" s="16">
        <v>1265708.86</v>
      </c>
      <c r="F55" s="16">
        <v>81089.33</v>
      </c>
      <c r="G55" s="17">
        <f>1-(+F55/E55)</f>
        <v>0.9359336632912564</v>
      </c>
      <c r="H55" s="103"/>
    </row>
    <row r="56" spans="1:8" ht="15">
      <c r="A56" s="20" t="s">
        <v>46</v>
      </c>
      <c r="B56" s="48"/>
      <c r="C56" s="14"/>
      <c r="D56" s="21"/>
      <c r="E56" s="71"/>
      <c r="F56" s="16">
        <v>900</v>
      </c>
      <c r="G56" s="23"/>
      <c r="H56" s="103"/>
    </row>
    <row r="57" spans="1:8" ht="15">
      <c r="A57" s="20" t="s">
        <v>47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48</v>
      </c>
      <c r="B58" s="46"/>
      <c r="C58" s="14"/>
      <c r="D58" s="21"/>
      <c r="E58" s="70"/>
      <c r="F58" s="16">
        <v>-900</v>
      </c>
      <c r="G58" s="23"/>
      <c r="H58" s="103"/>
    </row>
    <row r="59" spans="1:8" ht="15">
      <c r="A59" s="20" t="s">
        <v>31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49</v>
      </c>
      <c r="B61" s="51"/>
      <c r="C61" s="51"/>
      <c r="D61" s="30">
        <f>SUM(D44:D57)</f>
        <v>874</v>
      </c>
      <c r="E61" s="31">
        <f>SUM(E44:E60)</f>
        <v>57108388.15</v>
      </c>
      <c r="F61" s="31">
        <f>SUM(F44:F60)</f>
        <v>5877350.3100000005</v>
      </c>
      <c r="G61" s="32">
        <f>1-(F61/E61)</f>
        <v>0.8970842900597606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50</v>
      </c>
      <c r="B63" s="56"/>
      <c r="C63" s="56"/>
      <c r="D63" s="75"/>
      <c r="E63" s="56"/>
      <c r="F63" s="57">
        <f>F61+F39</f>
        <v>6584654.3100000005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96</v>
      </c>
      <c r="B3" s="56"/>
      <c r="C3" s="29"/>
      <c r="D3" s="29"/>
    </row>
    <row r="4" spans="1:4" ht="23.25">
      <c r="A4" s="81" t="str">
        <f>ARG!$A$3</f>
        <v>MONTH ENDED:    MARCH 2018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97</v>
      </c>
      <c r="B6" s="84">
        <f>ARG!$D$39+LADYLUCK!$D$39+HOLLYWOOD!$D$40+HARNKC!$D$40+ISLE!$D$39+AMERKC!$D$39+AMERSC!$D$39+STJO!$D$39+LAGRANGE!$D$39+ISLEBV!$D$39+LUMIERE!$D$39+RIVERCITY!$D$39+CAPE!$D$39</f>
        <v>526</v>
      </c>
      <c r="C6" s="85"/>
      <c r="D6" s="29"/>
    </row>
    <row r="7" spans="1:4" ht="20.25">
      <c r="A7" s="86" t="s">
        <v>98</v>
      </c>
      <c r="B7" s="87">
        <f>ARG!$E$39+LADYLUCK!$E$39+HOLLYWOOD!$E$40+HARNKC!$E$40+ISLE!$E$39+AMERKC!$E$39+AMERSC!$E$39+STJO!$E$39+LAGRANGE!$E$39+ISLEBV!$E$39+LUMIERE!$E$39+RIVERCITY!$E$39+CAPE!$E$39</f>
        <v>115365397.73</v>
      </c>
      <c r="C7" s="85"/>
      <c r="D7" s="29"/>
    </row>
    <row r="8" spans="1:4" ht="20.25">
      <c r="A8" s="86" t="s">
        <v>99</v>
      </c>
      <c r="B8" s="87">
        <f>ARG!$F$39+LADYLUCK!$F$39+HOLLYWOOD!$F$40+HARNKC!$F$40+ISLE!$F$39+AMERKC!$F$39+AMERSC!$F$39+STJO!$F$39+LAGRANGE!$F$39+ISLEBV!$F$39+LUMIERE!$F$39+RIVERCITY!$F$39+CAPE!$F$39</f>
        <v>22929721.939999998</v>
      </c>
      <c r="C8" s="85"/>
      <c r="D8" s="29"/>
    </row>
    <row r="9" spans="1:4" ht="20.25">
      <c r="A9" s="86" t="s">
        <v>100</v>
      </c>
      <c r="B9" s="88">
        <f>B8/B7</f>
        <v>0.19875736044931328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101</v>
      </c>
      <c r="B11" s="91">
        <f>ARG!$D$60+LADYLUCK!$D$60+HOLLYWOOD!$D$62+HARNKC!$D$62+ISLE!$D$61+AMERKC!$D$61+AMERSC!$D$61+STJO!$D$60+LAGRANGE!$D$60+ISLEBV!$D$61+LUMIERE!$D$62+RIVERCITY!$D$62+CAPE!$D$61</f>
        <v>16849</v>
      </c>
      <c r="C11" s="85"/>
      <c r="D11" s="29"/>
    </row>
    <row r="12" spans="1:4" ht="20.25">
      <c r="A12" s="86" t="s">
        <v>102</v>
      </c>
      <c r="B12" s="87">
        <f>ARG!$E$60+LADYLUCK!$E$60+HOLLYWOOD!$E$62+HARNKC!$E$62+ISLE!$E$61+AMERKC!$E$61+AMERSC!$E$61+STJO!$E$60+LAGRANGE!$E$60+ISLEBV!$E$61+LUMIERE!$E$62+RIVERCITY!$E$62+CAPE!$E$61</f>
        <v>1491820259.9399998</v>
      </c>
      <c r="C12" s="85"/>
      <c r="D12" s="29"/>
    </row>
    <row r="13" spans="1:4" ht="20.25">
      <c r="A13" s="86" t="s">
        <v>103</v>
      </c>
      <c r="B13" s="87">
        <f>ARG!$F$60+LADYLUCK!$F$60+HOLLYWOOD!$F$62+HARNKC!$F$62+ISLE!$F$61+AMERKC!$F$61+AMERSC!$F$61+STJO!$F$60+LAGRANGE!$F$60+ISLEBV!$F$61+LUMIERE!$F$62+RIVERCITY!$F$62+CAPE!$F$61</f>
        <v>145453414.71</v>
      </c>
      <c r="C13" s="85"/>
      <c r="D13" s="29"/>
    </row>
    <row r="14" spans="1:4" ht="20.25">
      <c r="A14" s="86" t="s">
        <v>104</v>
      </c>
      <c r="B14" s="88">
        <f>1-(B13/B12)</f>
        <v>0.902499370322367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105</v>
      </c>
      <c r="B16" s="87">
        <f>B13+B8</f>
        <v>168383136.65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54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12861</v>
      </c>
      <c r="F9" s="16">
        <v>4052</v>
      </c>
      <c r="G9" s="17">
        <f>F9/E9</f>
        <v>0.3150610372443822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124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135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58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140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147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631851</v>
      </c>
      <c r="F18" s="16">
        <v>171939</v>
      </c>
      <c r="G18" s="17">
        <f>F18/E18</f>
        <v>0.2721195345105096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150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61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19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21</v>
      </c>
      <c r="B25" s="13"/>
      <c r="C25" s="14"/>
      <c r="D25" s="15">
        <v>1</v>
      </c>
      <c r="E25" s="16">
        <v>34195</v>
      </c>
      <c r="F25" s="16">
        <v>8311</v>
      </c>
      <c r="G25" s="17">
        <f>F25/E25</f>
        <v>0.24304722912706536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1</v>
      </c>
      <c r="E29" s="16">
        <v>61528</v>
      </c>
      <c r="F29" s="16">
        <v>13569</v>
      </c>
      <c r="G29" s="17">
        <f>F29/E29</f>
        <v>0.2205337407359251</v>
      </c>
      <c r="H29" s="18"/>
    </row>
    <row r="30" spans="1:8" ht="15.75">
      <c r="A30" s="114" t="s">
        <v>26</v>
      </c>
      <c r="B30" s="13"/>
      <c r="C30" s="14"/>
      <c r="D30" s="15">
        <v>1</v>
      </c>
      <c r="E30" s="16">
        <v>246040</v>
      </c>
      <c r="F30" s="16">
        <v>90341.5</v>
      </c>
      <c r="G30" s="17">
        <f>F30/E30</f>
        <v>0.3671821655015445</v>
      </c>
      <c r="H30" s="18"/>
    </row>
    <row r="31" spans="1:8" ht="15.75">
      <c r="A31" s="114" t="s">
        <v>27</v>
      </c>
      <c r="B31" s="13"/>
      <c r="C31" s="14"/>
      <c r="D31" s="15"/>
      <c r="E31" s="16">
        <v>72083</v>
      </c>
      <c r="F31" s="16">
        <v>9729.5</v>
      </c>
      <c r="G31" s="17">
        <f>F31/E31</f>
        <v>0.13497634671142988</v>
      </c>
      <c r="H31" s="18"/>
    </row>
    <row r="32" spans="1:8" ht="15.75">
      <c r="A32" s="114" t="s">
        <v>142</v>
      </c>
      <c r="B32" s="13"/>
      <c r="C32" s="14"/>
      <c r="D32" s="15">
        <v>4</v>
      </c>
      <c r="E32" s="16">
        <v>728512</v>
      </c>
      <c r="F32" s="16">
        <v>130840</v>
      </c>
      <c r="G32" s="17">
        <f>F32/E32</f>
        <v>0.17959896336642361</v>
      </c>
      <c r="H32" s="18"/>
    </row>
    <row r="33" spans="1:8" ht="15.75">
      <c r="A33" s="114" t="s">
        <v>115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28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29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9</v>
      </c>
      <c r="E39" s="31">
        <f>SUM(E9:E38)</f>
        <v>1787070</v>
      </c>
      <c r="F39" s="31">
        <f>SUM(F9:F38)</f>
        <v>428782</v>
      </c>
      <c r="G39" s="32">
        <f>F39/E39</f>
        <v>0.23993576077042308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12</v>
      </c>
      <c r="E44" s="16">
        <v>264814.15</v>
      </c>
      <c r="F44" s="16">
        <v>24830.55</v>
      </c>
      <c r="G44" s="17">
        <f>1-(+F44/E44)</f>
        <v>0.9062340513148561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39</v>
      </c>
      <c r="B46" s="46"/>
      <c r="C46" s="14"/>
      <c r="D46" s="15">
        <v>72</v>
      </c>
      <c r="E46" s="16">
        <v>3168529.25</v>
      </c>
      <c r="F46" s="16">
        <v>263989.74</v>
      </c>
      <c r="G46" s="17">
        <f>1-(+F46/E46)</f>
        <v>0.9166838242064517</v>
      </c>
      <c r="H46" s="18"/>
    </row>
    <row r="47" spans="1:8" ht="15.75">
      <c r="A47" s="45" t="s">
        <v>40</v>
      </c>
      <c r="B47" s="46"/>
      <c r="C47" s="14"/>
      <c r="D47" s="15">
        <v>8</v>
      </c>
      <c r="E47" s="16">
        <v>390338.5</v>
      </c>
      <c r="F47" s="16">
        <v>36317.5</v>
      </c>
      <c r="G47" s="17">
        <f>1-(+F47/E47)</f>
        <v>0.9069589599796074</v>
      </c>
      <c r="H47" s="18"/>
    </row>
    <row r="48" spans="1:8" ht="15.75">
      <c r="A48" s="45" t="s">
        <v>41</v>
      </c>
      <c r="B48" s="46"/>
      <c r="C48" s="14"/>
      <c r="D48" s="15">
        <v>50</v>
      </c>
      <c r="E48" s="16">
        <v>3236792</v>
      </c>
      <c r="F48" s="16">
        <v>296377</v>
      </c>
      <c r="G48" s="17">
        <f>1-(+F48/E48)</f>
        <v>0.9084349565866451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3</v>
      </c>
      <c r="E50" s="16">
        <v>1105025</v>
      </c>
      <c r="F50" s="16">
        <v>71280</v>
      </c>
      <c r="G50" s="17">
        <f>1-(+F50/E50)</f>
        <v>0.9354946720662428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67</v>
      </c>
      <c r="B53" s="48"/>
      <c r="C53" s="14"/>
      <c r="D53" s="15">
        <v>370</v>
      </c>
      <c r="E53" s="16">
        <v>24108584.83</v>
      </c>
      <c r="F53" s="16">
        <v>2752595.92</v>
      </c>
      <c r="G53" s="17">
        <f>1-(+F53/E53)</f>
        <v>0.8858250727112463</v>
      </c>
      <c r="H53" s="18"/>
    </row>
    <row r="54" spans="1:8" ht="15.75">
      <c r="A54" s="47" t="s">
        <v>68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46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47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31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49</v>
      </c>
      <c r="B60" s="28"/>
      <c r="C60" s="29"/>
      <c r="D60" s="30">
        <f>SUM(D44:D56)</f>
        <v>515</v>
      </c>
      <c r="E60" s="31">
        <f>SUM(E44:E59)</f>
        <v>32274083.729999997</v>
      </c>
      <c r="F60" s="31">
        <f>SUM(F44:F59)</f>
        <v>3445390.71</v>
      </c>
      <c r="G60" s="32">
        <f>1-(F60/E60)</f>
        <v>0.8932459016087457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50</v>
      </c>
      <c r="B62" s="56"/>
      <c r="C62" s="59"/>
      <c r="D62" s="75"/>
      <c r="E62" s="56"/>
      <c r="F62" s="57">
        <f>F60+F39</f>
        <v>3874172.71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56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118</v>
      </c>
      <c r="B9" s="13"/>
      <c r="C9" s="14"/>
      <c r="D9" s="15">
        <v>4</v>
      </c>
      <c r="E9" s="16">
        <v>1384880</v>
      </c>
      <c r="F9" s="16">
        <v>205256</v>
      </c>
      <c r="G9" s="17">
        <f aca="true" t="shared" si="0" ref="G9:G14">F9/E9</f>
        <v>0.148212119461614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121</v>
      </c>
      <c r="B11" s="13"/>
      <c r="C11" s="14"/>
      <c r="D11" s="15">
        <v>1</v>
      </c>
      <c r="E11" s="16">
        <v>284155</v>
      </c>
      <c r="F11" s="16">
        <v>62075</v>
      </c>
      <c r="G11" s="17">
        <f t="shared" si="0"/>
        <v>0.21845471661593144</v>
      </c>
      <c r="H11" s="18"/>
    </row>
    <row r="12" spans="1:8" ht="15.75">
      <c r="A12" s="112" t="s">
        <v>75</v>
      </c>
      <c r="B12" s="13"/>
      <c r="C12" s="14"/>
      <c r="D12" s="15">
        <v>1</v>
      </c>
      <c r="E12" s="16">
        <v>218652</v>
      </c>
      <c r="F12" s="16">
        <v>67592</v>
      </c>
      <c r="G12" s="17">
        <f t="shared" si="0"/>
        <v>0.30913049045972596</v>
      </c>
      <c r="H12" s="18"/>
    </row>
    <row r="13" spans="1:8" ht="15.75">
      <c r="A13" s="112" t="s">
        <v>125</v>
      </c>
      <c r="B13" s="13"/>
      <c r="C13" s="14"/>
      <c r="D13" s="15">
        <v>2</v>
      </c>
      <c r="E13" s="16">
        <v>301939</v>
      </c>
      <c r="F13" s="16">
        <v>112009.5</v>
      </c>
      <c r="G13" s="17">
        <f t="shared" si="0"/>
        <v>0.37096731459003307</v>
      </c>
      <c r="H13" s="18"/>
    </row>
    <row r="14" spans="1:8" ht="15.75">
      <c r="A14" s="112" t="s">
        <v>26</v>
      </c>
      <c r="B14" s="13"/>
      <c r="C14" s="14"/>
      <c r="D14" s="15">
        <v>1</v>
      </c>
      <c r="E14" s="16">
        <v>298900</v>
      </c>
      <c r="F14" s="16">
        <v>47329</v>
      </c>
      <c r="G14" s="17">
        <f t="shared" si="0"/>
        <v>0.15834392773502845</v>
      </c>
      <c r="H14" s="18"/>
    </row>
    <row r="15" spans="1:8" ht="15.75">
      <c r="A15" s="112" t="s">
        <v>58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>
        <v>2</v>
      </c>
      <c r="E17" s="16">
        <v>1242543</v>
      </c>
      <c r="F17" s="16">
        <v>151225</v>
      </c>
      <c r="G17" s="17">
        <f aca="true" t="shared" si="1" ref="G17:G25">F17/E17</f>
        <v>0.12170604960955074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1043945</v>
      </c>
      <c r="F18" s="16">
        <v>248345</v>
      </c>
      <c r="G18" s="17">
        <f t="shared" si="1"/>
        <v>0.23789088505620506</v>
      </c>
      <c r="H18" s="18"/>
    </row>
    <row r="19" spans="1:8" ht="15.75">
      <c r="A19" s="112" t="s">
        <v>59</v>
      </c>
      <c r="B19" s="13"/>
      <c r="C19" s="14"/>
      <c r="D19" s="15">
        <v>1</v>
      </c>
      <c r="E19" s="16">
        <v>436853</v>
      </c>
      <c r="F19" s="16">
        <v>130918.51</v>
      </c>
      <c r="G19" s="17">
        <f t="shared" si="1"/>
        <v>0.29968550061462323</v>
      </c>
      <c r="H19" s="18"/>
    </row>
    <row r="20" spans="1:8" ht="15.75">
      <c r="A20" s="112" t="s">
        <v>18</v>
      </c>
      <c r="B20" s="13"/>
      <c r="C20" s="14"/>
      <c r="D20" s="15">
        <v>1</v>
      </c>
      <c r="E20" s="16">
        <v>187227</v>
      </c>
      <c r="F20" s="16">
        <v>65265</v>
      </c>
      <c r="G20" s="17">
        <f t="shared" si="1"/>
        <v>0.3485875434632825</v>
      </c>
      <c r="H20" s="18"/>
    </row>
    <row r="21" spans="1:8" ht="15.75">
      <c r="A21" s="112" t="s">
        <v>138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60</v>
      </c>
      <c r="B22" s="13"/>
      <c r="C22" s="14"/>
      <c r="D22" s="15">
        <v>7</v>
      </c>
      <c r="E22" s="16">
        <v>3498108</v>
      </c>
      <c r="F22" s="16">
        <v>353905</v>
      </c>
      <c r="G22" s="17">
        <f t="shared" si="1"/>
        <v>0.1011704041155962</v>
      </c>
      <c r="H22" s="18"/>
    </row>
    <row r="23" spans="1:8" ht="15.75">
      <c r="A23" s="112" t="s">
        <v>61</v>
      </c>
      <c r="B23" s="13"/>
      <c r="C23" s="14"/>
      <c r="D23" s="15">
        <v>4</v>
      </c>
      <c r="E23" s="16">
        <v>1140009</v>
      </c>
      <c r="F23" s="16">
        <v>145652</v>
      </c>
      <c r="G23" s="17">
        <f t="shared" si="1"/>
        <v>0.12776390361830478</v>
      </c>
      <c r="H23" s="18"/>
    </row>
    <row r="24" spans="1:8" ht="15.75">
      <c r="A24" s="113" t="s">
        <v>21</v>
      </c>
      <c r="B24" s="13"/>
      <c r="C24" s="14"/>
      <c r="D24" s="15">
        <v>6</v>
      </c>
      <c r="E24" s="16">
        <v>1223857</v>
      </c>
      <c r="F24" s="16">
        <v>297851.5</v>
      </c>
      <c r="G24" s="17">
        <f t="shared" si="1"/>
        <v>0.2433711618269128</v>
      </c>
      <c r="H24" s="18"/>
    </row>
    <row r="25" spans="1:8" ht="15.75">
      <c r="A25" s="113" t="s">
        <v>22</v>
      </c>
      <c r="B25" s="13"/>
      <c r="C25" s="14"/>
      <c r="D25" s="15">
        <v>20</v>
      </c>
      <c r="E25" s="16">
        <v>235948.03</v>
      </c>
      <c r="F25" s="16">
        <v>235948.03</v>
      </c>
      <c r="G25" s="17">
        <f t="shared" si="1"/>
        <v>1</v>
      </c>
      <c r="H25" s="18"/>
    </row>
    <row r="26" spans="1:8" ht="15.75">
      <c r="A26" s="114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>
        <v>76185</v>
      </c>
      <c r="F27" s="16">
        <v>25235</v>
      </c>
      <c r="G27" s="17">
        <f>F27/E27</f>
        <v>0.3312331823849839</v>
      </c>
      <c r="H27" s="18"/>
    </row>
    <row r="28" spans="1:8" ht="15.75">
      <c r="A28" s="112" t="s">
        <v>62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25</v>
      </c>
      <c r="B29" s="13"/>
      <c r="C29" s="14"/>
      <c r="D29" s="15">
        <v>2</v>
      </c>
      <c r="E29" s="16">
        <v>316684</v>
      </c>
      <c r="F29" s="16">
        <v>86380.5</v>
      </c>
      <c r="G29" s="17">
        <f>F29/E29</f>
        <v>0.2727655959884301</v>
      </c>
      <c r="H29" s="18"/>
    </row>
    <row r="30" spans="1:8" ht="15.75">
      <c r="A30" s="114" t="s">
        <v>143</v>
      </c>
      <c r="B30" s="13"/>
      <c r="C30" s="14"/>
      <c r="D30" s="15">
        <v>1</v>
      </c>
      <c r="E30" s="16">
        <v>62681</v>
      </c>
      <c r="F30" s="16">
        <v>29662</v>
      </c>
      <c r="G30" s="17">
        <f>F30/E30</f>
        <v>0.47322155039007036</v>
      </c>
      <c r="H30" s="18"/>
    </row>
    <row r="31" spans="1:8" ht="15.75">
      <c r="A31" s="114" t="s">
        <v>63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148</v>
      </c>
      <c r="B32" s="13"/>
      <c r="C32" s="14"/>
      <c r="D32" s="15">
        <v>1</v>
      </c>
      <c r="E32" s="19">
        <v>558862</v>
      </c>
      <c r="F32" s="16">
        <v>-35038</v>
      </c>
      <c r="G32" s="17">
        <f>F32/E32</f>
        <v>-0.06269526287348218</v>
      </c>
      <c r="H32" s="18"/>
    </row>
    <row r="33" spans="1:8" ht="15.75">
      <c r="A33" s="114" t="s">
        <v>64</v>
      </c>
      <c r="B33" s="13"/>
      <c r="C33" s="14"/>
      <c r="D33" s="15">
        <v>25</v>
      </c>
      <c r="E33" s="19">
        <v>3867118</v>
      </c>
      <c r="F33" s="19">
        <v>677249</v>
      </c>
      <c r="G33" s="17">
        <f>F33/E33</f>
        <v>0.1751301615311454</v>
      </c>
      <c r="H33" s="18"/>
    </row>
    <row r="34" spans="1:8" ht="15.75">
      <c r="A34" s="112" t="s">
        <v>65</v>
      </c>
      <c r="B34" s="13"/>
      <c r="C34" s="14"/>
      <c r="D34" s="15">
        <v>1</v>
      </c>
      <c r="E34" s="16">
        <v>213251</v>
      </c>
      <c r="F34" s="16">
        <v>33247.15</v>
      </c>
      <c r="G34" s="17">
        <f>F34/E34</f>
        <v>0.15590618566853146</v>
      </c>
      <c r="H34" s="18"/>
    </row>
    <row r="35" spans="1:8" ht="15.75">
      <c r="A35" s="112" t="s">
        <v>115</v>
      </c>
      <c r="B35" s="13"/>
      <c r="C35" s="14"/>
      <c r="D35" s="15">
        <v>1</v>
      </c>
      <c r="E35" s="16">
        <v>307073</v>
      </c>
      <c r="F35" s="16">
        <v>65674.5</v>
      </c>
      <c r="G35" s="17">
        <f>F35/E35</f>
        <v>0.21387259706975215</v>
      </c>
      <c r="H35" s="18"/>
    </row>
    <row r="36" spans="1:8" ht="15">
      <c r="A36" s="20" t="s">
        <v>29</v>
      </c>
      <c r="B36" s="13"/>
      <c r="C36" s="14"/>
      <c r="D36" s="21"/>
      <c r="E36" s="22">
        <v>393425</v>
      </c>
      <c r="F36" s="16">
        <v>65254</v>
      </c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31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32</v>
      </c>
      <c r="B40" s="28"/>
      <c r="C40" s="33"/>
      <c r="D40" s="30">
        <f>SUM(D9:D39)</f>
        <v>83</v>
      </c>
      <c r="E40" s="31">
        <f>SUM(E9:E39)</f>
        <v>17292295.03</v>
      </c>
      <c r="F40" s="31">
        <f>SUM(F9:F39)</f>
        <v>3071035.69</v>
      </c>
      <c r="G40" s="32">
        <f>F40/E40</f>
        <v>0.17759561033813798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33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34</v>
      </c>
      <c r="F43" s="39" t="s">
        <v>34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35</v>
      </c>
      <c r="F44" s="41" t="s">
        <v>8</v>
      </c>
      <c r="G44" s="41" t="s">
        <v>36</v>
      </c>
      <c r="H44" s="18"/>
    </row>
    <row r="45" spans="1:8" ht="15.75">
      <c r="A45" s="45" t="s">
        <v>37</v>
      </c>
      <c r="B45" s="46"/>
      <c r="C45" s="14"/>
      <c r="D45" s="15">
        <v>172</v>
      </c>
      <c r="E45" s="16">
        <v>33119094.35</v>
      </c>
      <c r="F45" s="16">
        <v>1771260.94</v>
      </c>
      <c r="G45" s="17">
        <f aca="true" t="shared" si="2" ref="G45:G51">1-(+F45/E45)</f>
        <v>0.9465184367277241</v>
      </c>
      <c r="H45" s="18"/>
    </row>
    <row r="46" spans="1:8" ht="15.75">
      <c r="A46" s="45" t="s">
        <v>38</v>
      </c>
      <c r="B46" s="46"/>
      <c r="C46" s="14"/>
      <c r="D46" s="15">
        <v>2</v>
      </c>
      <c r="E46" s="16">
        <v>615187.28</v>
      </c>
      <c r="F46" s="16">
        <v>101653.18</v>
      </c>
      <c r="G46" s="17">
        <f t="shared" si="2"/>
        <v>0.8347605951800564</v>
      </c>
      <c r="H46" s="18"/>
    </row>
    <row r="47" spans="1:8" ht="15.75">
      <c r="A47" s="45" t="s">
        <v>39</v>
      </c>
      <c r="B47" s="46"/>
      <c r="C47" s="14"/>
      <c r="D47" s="15">
        <v>323</v>
      </c>
      <c r="E47" s="16">
        <v>36697288.47</v>
      </c>
      <c r="F47" s="16">
        <v>2034043.35</v>
      </c>
      <c r="G47" s="17">
        <f t="shared" si="2"/>
        <v>0.9445723802819157</v>
      </c>
      <c r="H47" s="18"/>
    </row>
    <row r="48" spans="1:8" ht="15.75">
      <c r="A48" s="45" t="s">
        <v>40</v>
      </c>
      <c r="B48" s="46"/>
      <c r="C48" s="14"/>
      <c r="D48" s="15">
        <v>23</v>
      </c>
      <c r="E48" s="16">
        <v>1270003</v>
      </c>
      <c r="F48" s="16">
        <v>115951.6</v>
      </c>
      <c r="G48" s="17">
        <f t="shared" si="2"/>
        <v>0.908699743228953</v>
      </c>
      <c r="H48" s="18"/>
    </row>
    <row r="49" spans="1:8" ht="15.75">
      <c r="A49" s="45" t="s">
        <v>41</v>
      </c>
      <c r="B49" s="46"/>
      <c r="C49" s="14"/>
      <c r="D49" s="15">
        <v>127</v>
      </c>
      <c r="E49" s="16">
        <v>14228473.81</v>
      </c>
      <c r="F49" s="16">
        <v>1180714.48</v>
      </c>
      <c r="G49" s="17">
        <f t="shared" si="2"/>
        <v>0.9170174893128612</v>
      </c>
      <c r="H49" s="18"/>
    </row>
    <row r="50" spans="1:8" ht="15.75">
      <c r="A50" s="45" t="s">
        <v>42</v>
      </c>
      <c r="B50" s="46"/>
      <c r="C50" s="14"/>
      <c r="D50" s="15">
        <v>9</v>
      </c>
      <c r="E50" s="16">
        <v>795230</v>
      </c>
      <c r="F50" s="16">
        <v>43888</v>
      </c>
      <c r="G50" s="17">
        <f t="shared" si="2"/>
        <v>0.9448109352011368</v>
      </c>
      <c r="H50" s="18"/>
    </row>
    <row r="51" spans="1:8" ht="15.75">
      <c r="A51" s="45" t="s">
        <v>43</v>
      </c>
      <c r="B51" s="46"/>
      <c r="C51" s="14"/>
      <c r="D51" s="15">
        <v>33</v>
      </c>
      <c r="E51" s="16">
        <v>3988375</v>
      </c>
      <c r="F51" s="16">
        <v>93288</v>
      </c>
      <c r="G51" s="17">
        <f t="shared" si="2"/>
        <v>0.9766100228789921</v>
      </c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45</v>
      </c>
      <c r="B53" s="46"/>
      <c r="C53" s="14"/>
      <c r="D53" s="15">
        <v>4</v>
      </c>
      <c r="E53" s="16">
        <v>314050</v>
      </c>
      <c r="F53" s="16">
        <v>30225</v>
      </c>
      <c r="G53" s="17">
        <f>1-(+F53/E53)</f>
        <v>0.9037573634771533</v>
      </c>
      <c r="H53" s="18"/>
    </row>
    <row r="54" spans="1:8" ht="15.75">
      <c r="A54" s="47" t="s">
        <v>66</v>
      </c>
      <c r="B54" s="48"/>
      <c r="C54" s="14"/>
      <c r="D54" s="15">
        <v>2</v>
      </c>
      <c r="E54" s="16">
        <v>296800</v>
      </c>
      <c r="F54" s="16">
        <v>56900</v>
      </c>
      <c r="G54" s="17">
        <f>1-(+F54/E54)</f>
        <v>0.808288409703504</v>
      </c>
      <c r="H54" s="18"/>
    </row>
    <row r="55" spans="1:8" ht="15.75">
      <c r="A55" s="45" t="s">
        <v>67</v>
      </c>
      <c r="B55" s="48"/>
      <c r="C55" s="14"/>
      <c r="D55" s="15">
        <v>1304</v>
      </c>
      <c r="E55" s="16">
        <v>113898864.75</v>
      </c>
      <c r="F55" s="16">
        <v>13612427.1</v>
      </c>
      <c r="G55" s="17">
        <f>1-(+F55/E55)</f>
        <v>0.8804867183717913</v>
      </c>
      <c r="H55" s="18"/>
    </row>
    <row r="56" spans="1:8" ht="15.75">
      <c r="A56" s="45" t="s">
        <v>68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46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48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31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49</v>
      </c>
      <c r="B62" s="28"/>
      <c r="C62" s="51"/>
      <c r="D62" s="30">
        <f>SUM(D45:D58)</f>
        <v>1999</v>
      </c>
      <c r="E62" s="31">
        <f>SUM(E45:E61)</f>
        <v>205223366.66</v>
      </c>
      <c r="F62" s="31">
        <f>SUM(F45:F61)</f>
        <v>19040351.65</v>
      </c>
      <c r="G62" s="32">
        <f>1-(+F62/E62)</f>
        <v>0.9072213268894241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50</v>
      </c>
      <c r="B64" s="56"/>
      <c r="C64" s="59"/>
      <c r="D64" s="56"/>
      <c r="E64" s="56"/>
      <c r="F64" s="57">
        <f>F62+F40</f>
        <v>22111387.34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53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54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118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2454218</v>
      </c>
      <c r="F10" s="16">
        <v>501555.5</v>
      </c>
      <c r="G10" s="115">
        <f aca="true" t="shared" si="0" ref="G10:G15">F10/E10</f>
        <v>0.204364689689343</v>
      </c>
      <c r="H10" s="18"/>
    </row>
    <row r="11" spans="1:8" ht="15.75">
      <c r="A11" s="112" t="s">
        <v>121</v>
      </c>
      <c r="B11" s="13"/>
      <c r="C11" s="14"/>
      <c r="D11" s="15">
        <v>6</v>
      </c>
      <c r="E11" s="121">
        <v>717795</v>
      </c>
      <c r="F11" s="16">
        <v>229470</v>
      </c>
      <c r="G11" s="115">
        <f t="shared" si="0"/>
        <v>0.31968737592209473</v>
      </c>
      <c r="H11" s="18"/>
    </row>
    <row r="12" spans="1:8" ht="15.75">
      <c r="A12" s="112" t="s">
        <v>75</v>
      </c>
      <c r="B12" s="13"/>
      <c r="C12" s="14"/>
      <c r="D12" s="15">
        <v>2</v>
      </c>
      <c r="E12" s="121">
        <v>241305</v>
      </c>
      <c r="F12" s="16">
        <v>53146</v>
      </c>
      <c r="G12" s="115">
        <f t="shared" si="0"/>
        <v>0.22024408943038892</v>
      </c>
      <c r="H12" s="18"/>
    </row>
    <row r="13" spans="1:8" ht="15.75">
      <c r="A13" s="112" t="s">
        <v>125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26</v>
      </c>
      <c r="B14" s="13"/>
      <c r="C14" s="14"/>
      <c r="D14" s="15">
        <v>1</v>
      </c>
      <c r="E14" s="121">
        <v>485774</v>
      </c>
      <c r="F14" s="16">
        <v>185240.5</v>
      </c>
      <c r="G14" s="115">
        <f t="shared" si="0"/>
        <v>0.38133061876510477</v>
      </c>
      <c r="H14" s="18"/>
    </row>
    <row r="15" spans="1:8" ht="15.75">
      <c r="A15" s="112" t="s">
        <v>58</v>
      </c>
      <c r="B15" s="13"/>
      <c r="C15" s="14"/>
      <c r="D15" s="15">
        <v>1</v>
      </c>
      <c r="E15" s="121">
        <v>106660</v>
      </c>
      <c r="F15" s="16">
        <v>37539.5</v>
      </c>
      <c r="G15" s="115">
        <f t="shared" si="0"/>
        <v>0.3519548096756047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15</v>
      </c>
      <c r="B17" s="13"/>
      <c r="C17" s="14"/>
      <c r="D17" s="15">
        <v>2</v>
      </c>
      <c r="E17" s="121">
        <v>1295843</v>
      </c>
      <c r="F17" s="16">
        <v>144992</v>
      </c>
      <c r="G17" s="17">
        <f aca="true" t="shared" si="1" ref="G17:G23">F17/E17</f>
        <v>0.11189009779734119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1511921</v>
      </c>
      <c r="F18" s="16">
        <v>354856</v>
      </c>
      <c r="G18" s="115">
        <f t="shared" si="1"/>
        <v>0.23470538473901745</v>
      </c>
      <c r="H18" s="18"/>
    </row>
    <row r="19" spans="1:8" ht="15.75">
      <c r="A19" s="112" t="s">
        <v>59</v>
      </c>
      <c r="B19" s="13"/>
      <c r="C19" s="14"/>
      <c r="D19" s="15">
        <v>2</v>
      </c>
      <c r="E19" s="121">
        <v>280489</v>
      </c>
      <c r="F19" s="16">
        <v>94554</v>
      </c>
      <c r="G19" s="17">
        <f t="shared" si="1"/>
        <v>0.3371041288606683</v>
      </c>
      <c r="H19" s="18"/>
    </row>
    <row r="20" spans="1:8" ht="15.75">
      <c r="A20" s="112" t="s">
        <v>18</v>
      </c>
      <c r="B20" s="13"/>
      <c r="C20" s="14"/>
      <c r="D20" s="15">
        <v>1</v>
      </c>
      <c r="E20" s="121">
        <v>74890</v>
      </c>
      <c r="F20" s="16">
        <v>27506.5</v>
      </c>
      <c r="G20" s="17">
        <f t="shared" si="1"/>
        <v>0.36729202830818536</v>
      </c>
      <c r="H20" s="18"/>
    </row>
    <row r="21" spans="1:8" ht="15.75">
      <c r="A21" s="112" t="s">
        <v>138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60</v>
      </c>
      <c r="B22" s="13"/>
      <c r="C22" s="14"/>
      <c r="D22" s="15">
        <v>8</v>
      </c>
      <c r="E22" s="121">
        <v>3952025</v>
      </c>
      <c r="F22" s="16">
        <v>888247</v>
      </c>
      <c r="G22" s="17">
        <f t="shared" si="1"/>
        <v>0.22475743447979202</v>
      </c>
      <c r="H22" s="18"/>
    </row>
    <row r="23" spans="1:8" ht="15.75">
      <c r="A23" s="112" t="s">
        <v>61</v>
      </c>
      <c r="B23" s="13"/>
      <c r="C23" s="14"/>
      <c r="D23" s="15">
        <v>3</v>
      </c>
      <c r="E23" s="121">
        <v>2063974</v>
      </c>
      <c r="F23" s="16">
        <v>269619</v>
      </c>
      <c r="G23" s="17">
        <f t="shared" si="1"/>
        <v>0.13063100601073463</v>
      </c>
      <c r="H23" s="18"/>
    </row>
    <row r="24" spans="1:8" ht="15.75">
      <c r="A24" s="113" t="s">
        <v>21</v>
      </c>
      <c r="B24" s="13"/>
      <c r="C24" s="14"/>
      <c r="D24" s="15">
        <v>3</v>
      </c>
      <c r="E24" s="121">
        <v>970433</v>
      </c>
      <c r="F24" s="16">
        <v>215879.5</v>
      </c>
      <c r="G24" s="17">
        <f>F24/E24</f>
        <v>0.22245688264929162</v>
      </c>
      <c r="H24" s="18"/>
    </row>
    <row r="25" spans="1:8" ht="15.75">
      <c r="A25" s="113" t="s">
        <v>22</v>
      </c>
      <c r="B25" s="13"/>
      <c r="C25" s="14"/>
      <c r="D25" s="15">
        <v>13</v>
      </c>
      <c r="E25" s="121">
        <v>176419</v>
      </c>
      <c r="F25" s="16">
        <v>176419</v>
      </c>
      <c r="G25" s="17">
        <f>F25/E25</f>
        <v>1</v>
      </c>
      <c r="H25" s="18"/>
    </row>
    <row r="26" spans="1:8" ht="15.75">
      <c r="A26" s="114" t="s">
        <v>23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21">
        <v>45766</v>
      </c>
      <c r="F27" s="16">
        <v>16578</v>
      </c>
      <c r="G27" s="17">
        <f>F27/E27</f>
        <v>0.3622339728182494</v>
      </c>
      <c r="H27" s="18"/>
    </row>
    <row r="28" spans="1:8" ht="15.75">
      <c r="A28" s="112" t="s">
        <v>62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25</v>
      </c>
      <c r="B29" s="13"/>
      <c r="C29" s="14"/>
      <c r="D29" s="15">
        <v>2</v>
      </c>
      <c r="E29" s="121">
        <v>268374</v>
      </c>
      <c r="F29" s="16">
        <v>92749</v>
      </c>
      <c r="G29" s="17">
        <f>F29/E29</f>
        <v>0.34559607115443375</v>
      </c>
      <c r="H29" s="18"/>
    </row>
    <row r="30" spans="1:8" ht="15.75">
      <c r="A30" s="114" t="s">
        <v>143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63</v>
      </c>
      <c r="B31" s="13"/>
      <c r="C31" s="14"/>
      <c r="D31" s="15">
        <v>1</v>
      </c>
      <c r="E31" s="116">
        <v>249111</v>
      </c>
      <c r="F31" s="16">
        <v>70946.5</v>
      </c>
      <c r="G31" s="115">
        <f>F31/E31</f>
        <v>0.28479874433485475</v>
      </c>
      <c r="H31" s="18"/>
    </row>
    <row r="32" spans="1:8" ht="15.75">
      <c r="A32" s="114" t="s">
        <v>148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64</v>
      </c>
      <c r="B33" s="13"/>
      <c r="C33" s="14"/>
      <c r="D33" s="15">
        <v>9</v>
      </c>
      <c r="E33" s="116">
        <v>1409571</v>
      </c>
      <c r="F33" s="19">
        <v>256650</v>
      </c>
      <c r="G33" s="115">
        <f>F33/E33</f>
        <v>0.18207667439242153</v>
      </c>
      <c r="H33" s="18"/>
    </row>
    <row r="34" spans="1:8" ht="15.75">
      <c r="A34" s="112" t="s">
        <v>65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115</v>
      </c>
      <c r="B35" s="13"/>
      <c r="C35" s="14"/>
      <c r="D35" s="15">
        <v>1</v>
      </c>
      <c r="E35" s="121">
        <v>218826</v>
      </c>
      <c r="F35" s="16">
        <v>43018</v>
      </c>
      <c r="G35" s="115">
        <f>F35/E35</f>
        <v>0.19658541489585332</v>
      </c>
      <c r="H35" s="18"/>
    </row>
    <row r="36" spans="1:8" ht="15">
      <c r="A36" s="20" t="s">
        <v>29</v>
      </c>
      <c r="B36" s="13"/>
      <c r="C36" s="14"/>
      <c r="D36" s="21"/>
      <c r="E36" s="116">
        <v>104935</v>
      </c>
      <c r="F36" s="19">
        <v>19037</v>
      </c>
      <c r="G36" s="23"/>
      <c r="H36" s="18"/>
    </row>
    <row r="37" spans="1:8" ht="15">
      <c r="A37" s="20" t="s">
        <v>30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31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32</v>
      </c>
      <c r="B40" s="28"/>
      <c r="C40" s="33"/>
      <c r="D40" s="30">
        <f>SUM(D9:D39)</f>
        <v>63</v>
      </c>
      <c r="E40" s="31">
        <f>SUM(E9:E39)</f>
        <v>16628329</v>
      </c>
      <c r="F40" s="31">
        <f>SUM(F9:F39)</f>
        <v>3678003</v>
      </c>
      <c r="G40" s="32">
        <f>F40/E40</f>
        <v>0.22118897214506641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33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34</v>
      </c>
      <c r="F43" s="39" t="s">
        <v>34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35</v>
      </c>
      <c r="F44" s="41" t="s">
        <v>8</v>
      </c>
      <c r="G44" s="41" t="s">
        <v>36</v>
      </c>
      <c r="H44" s="18"/>
    </row>
    <row r="45" spans="1:8" ht="15.75">
      <c r="A45" s="45" t="s">
        <v>37</v>
      </c>
      <c r="B45" s="46"/>
      <c r="C45" s="14"/>
      <c r="D45" s="15">
        <v>72</v>
      </c>
      <c r="E45" s="16">
        <v>9802093.45</v>
      </c>
      <c r="F45" s="16">
        <v>649261.47</v>
      </c>
      <c r="G45" s="17">
        <f>1-(+F45/E45)</f>
        <v>0.9337629789685387</v>
      </c>
      <c r="H45" s="18"/>
    </row>
    <row r="46" spans="1:8" ht="15.75">
      <c r="A46" s="45" t="s">
        <v>38</v>
      </c>
      <c r="B46" s="46"/>
      <c r="C46" s="14"/>
      <c r="D46" s="15">
        <v>2</v>
      </c>
      <c r="E46" s="16">
        <v>1253816.57</v>
      </c>
      <c r="F46" s="16">
        <v>96375.5</v>
      </c>
      <c r="G46" s="17">
        <f aca="true" t="shared" si="2" ref="G46:G55">1-(+F46/E46)</f>
        <v>0.9231342906881507</v>
      </c>
      <c r="H46" s="18"/>
    </row>
    <row r="47" spans="1:8" ht="15.75">
      <c r="A47" s="45" t="s">
        <v>39</v>
      </c>
      <c r="B47" s="46"/>
      <c r="C47" s="14"/>
      <c r="D47" s="15">
        <v>208</v>
      </c>
      <c r="E47" s="16">
        <v>18847453</v>
      </c>
      <c r="F47" s="16">
        <v>1230326.22</v>
      </c>
      <c r="G47" s="17">
        <f t="shared" si="2"/>
        <v>0.9347218841718294</v>
      </c>
      <c r="H47" s="18"/>
    </row>
    <row r="48" spans="1:8" ht="15.75">
      <c r="A48" s="45" t="s">
        <v>40</v>
      </c>
      <c r="B48" s="46"/>
      <c r="C48" s="14"/>
      <c r="D48" s="15">
        <v>8</v>
      </c>
      <c r="E48" s="16">
        <v>2080168</v>
      </c>
      <c r="F48" s="16">
        <v>102054.16</v>
      </c>
      <c r="G48" s="17">
        <f t="shared" si="2"/>
        <v>0.9509394625818683</v>
      </c>
      <c r="H48" s="18"/>
    </row>
    <row r="49" spans="1:8" ht="15.75">
      <c r="A49" s="45" t="s">
        <v>41</v>
      </c>
      <c r="B49" s="46"/>
      <c r="C49" s="14"/>
      <c r="D49" s="15">
        <v>138</v>
      </c>
      <c r="E49" s="16">
        <v>16630749.08</v>
      </c>
      <c r="F49" s="16">
        <v>1431234.06</v>
      </c>
      <c r="G49" s="17">
        <f t="shared" si="2"/>
        <v>0.9139404934128199</v>
      </c>
      <c r="H49" s="18"/>
    </row>
    <row r="50" spans="1:8" ht="15.75">
      <c r="A50" s="45" t="s">
        <v>42</v>
      </c>
      <c r="B50" s="46"/>
      <c r="C50" s="14"/>
      <c r="D50" s="15">
        <v>8</v>
      </c>
      <c r="E50" s="16">
        <v>1683877</v>
      </c>
      <c r="F50" s="16">
        <v>111961.1</v>
      </c>
      <c r="G50" s="17">
        <f t="shared" si="2"/>
        <v>0.9335099297632784</v>
      </c>
      <c r="H50" s="18"/>
    </row>
    <row r="51" spans="1:8" ht="15.75">
      <c r="A51" s="45" t="s">
        <v>43</v>
      </c>
      <c r="B51" s="46"/>
      <c r="C51" s="14"/>
      <c r="D51" s="15">
        <v>15</v>
      </c>
      <c r="E51" s="16">
        <v>2940250</v>
      </c>
      <c r="F51" s="16">
        <v>257529</v>
      </c>
      <c r="G51" s="17">
        <f t="shared" si="2"/>
        <v>0.9124125499532353</v>
      </c>
      <c r="H51" s="18"/>
    </row>
    <row r="52" spans="1:8" ht="15.75">
      <c r="A52" s="45" t="s">
        <v>44</v>
      </c>
      <c r="B52" s="46"/>
      <c r="C52" s="14"/>
      <c r="D52" s="15">
        <v>2</v>
      </c>
      <c r="E52" s="16">
        <v>235100</v>
      </c>
      <c r="F52" s="16">
        <v>340</v>
      </c>
      <c r="G52" s="17">
        <f t="shared" si="2"/>
        <v>0.9985538068906848</v>
      </c>
      <c r="H52" s="18"/>
    </row>
    <row r="53" spans="1:8" ht="15.75">
      <c r="A53" s="45" t="s">
        <v>45</v>
      </c>
      <c r="B53" s="46"/>
      <c r="C53" s="14"/>
      <c r="D53" s="15">
        <v>2</v>
      </c>
      <c r="E53" s="16">
        <v>634075</v>
      </c>
      <c r="F53" s="16">
        <v>63398</v>
      </c>
      <c r="G53" s="17">
        <f t="shared" si="2"/>
        <v>0.900014982454757</v>
      </c>
      <c r="H53" s="18"/>
    </row>
    <row r="54" spans="1:8" ht="15.75">
      <c r="A54" s="47" t="s">
        <v>66</v>
      </c>
      <c r="B54" s="48"/>
      <c r="C54" s="14"/>
      <c r="D54" s="15">
        <v>3</v>
      </c>
      <c r="E54" s="16">
        <v>375800</v>
      </c>
      <c r="F54" s="16">
        <v>42400</v>
      </c>
      <c r="G54" s="17">
        <f t="shared" si="2"/>
        <v>0.8871740287386908</v>
      </c>
      <c r="H54" s="18"/>
    </row>
    <row r="55" spans="1:8" ht="15.75">
      <c r="A55" s="45" t="s">
        <v>67</v>
      </c>
      <c r="B55" s="48"/>
      <c r="C55" s="14"/>
      <c r="D55" s="15">
        <v>830</v>
      </c>
      <c r="E55" s="16">
        <v>67267012.27</v>
      </c>
      <c r="F55" s="16">
        <v>7930645.08</v>
      </c>
      <c r="G55" s="17">
        <f t="shared" si="2"/>
        <v>0.8821020168375021</v>
      </c>
      <c r="H55" s="18"/>
    </row>
    <row r="56" spans="1:8" ht="15.75">
      <c r="A56" s="45" t="s">
        <v>68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46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48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31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49</v>
      </c>
      <c r="B62" s="28"/>
      <c r="C62" s="59"/>
      <c r="D62" s="30">
        <f>SUM(D45:D58)</f>
        <v>1288</v>
      </c>
      <c r="E62" s="31">
        <f>SUM(E45:E61)</f>
        <v>121750394.37</v>
      </c>
      <c r="F62" s="31">
        <f>SUM(F45:F61)</f>
        <v>11915524.59</v>
      </c>
      <c r="G62" s="32">
        <f>1-(F62/E62)</f>
        <v>0.9021315318799817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50</v>
      </c>
      <c r="B64" s="56"/>
      <c r="C64" s="59"/>
      <c r="D64" s="75"/>
      <c r="E64" s="56"/>
      <c r="F64" s="57">
        <f>F62+F40</f>
        <v>15593527.59</v>
      </c>
      <c r="G64" s="56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136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1</v>
      </c>
      <c r="E10" s="16">
        <v>279104</v>
      </c>
      <c r="F10" s="16">
        <v>35453.5</v>
      </c>
      <c r="G10" s="17">
        <f>F10/E10</f>
        <v>0.12702612646182068</v>
      </c>
      <c r="H10" s="18"/>
    </row>
    <row r="11" spans="1:8" ht="15.75">
      <c r="A11" s="112" t="s">
        <v>118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71</v>
      </c>
      <c r="B12" s="13"/>
      <c r="C12" s="14"/>
      <c r="D12" s="15">
        <v>1</v>
      </c>
      <c r="E12" s="16">
        <v>176840</v>
      </c>
      <c r="F12" s="16">
        <v>40710</v>
      </c>
      <c r="G12" s="17">
        <f>F12/E12</f>
        <v>0.230208097715449</v>
      </c>
      <c r="H12" s="18"/>
    </row>
    <row r="13" spans="1:8" ht="15.75">
      <c r="A13" s="112" t="s">
        <v>72</v>
      </c>
      <c r="B13" s="13"/>
      <c r="C13" s="14"/>
      <c r="D13" s="15">
        <v>1</v>
      </c>
      <c r="E13" s="16">
        <v>12826</v>
      </c>
      <c r="F13" s="16">
        <v>766</v>
      </c>
      <c r="G13" s="17">
        <f>F13/E13</f>
        <v>0.05972243879619523</v>
      </c>
      <c r="H13" s="18"/>
    </row>
    <row r="14" spans="1:8" ht="15.75">
      <c r="A14" s="112" t="s">
        <v>135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26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130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476919</v>
      </c>
      <c r="F18" s="16">
        <v>67096</v>
      </c>
      <c r="G18" s="17">
        <f>F18/E18</f>
        <v>0.1406863639318207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119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127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91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141</v>
      </c>
      <c r="B23" s="13"/>
      <c r="C23" s="14"/>
      <c r="D23" s="15">
        <v>4</v>
      </c>
      <c r="E23" s="16">
        <v>584137</v>
      </c>
      <c r="F23" s="16">
        <v>103925</v>
      </c>
      <c r="G23" s="17">
        <f>F23/E23</f>
        <v>0.17791203091055693</v>
      </c>
      <c r="H23" s="18"/>
    </row>
    <row r="24" spans="1:8" ht="15.75">
      <c r="A24" s="112" t="s">
        <v>10</v>
      </c>
      <c r="B24" s="13"/>
      <c r="C24" s="14"/>
      <c r="D24" s="15">
        <v>3</v>
      </c>
      <c r="E24" s="16">
        <v>2120</v>
      </c>
      <c r="F24" s="16">
        <v>899.5</v>
      </c>
      <c r="G24" s="17">
        <f>F24/E24</f>
        <v>0.4242924528301887</v>
      </c>
      <c r="H24" s="18"/>
    </row>
    <row r="25" spans="1:8" ht="15.75">
      <c r="A25" s="113" t="s">
        <v>21</v>
      </c>
      <c r="B25" s="13"/>
      <c r="C25" s="14"/>
      <c r="D25" s="15">
        <v>2</v>
      </c>
      <c r="E25" s="16">
        <v>70914.5</v>
      </c>
      <c r="F25" s="16">
        <v>16633</v>
      </c>
      <c r="G25" s="17">
        <f>F25/E25</f>
        <v>0.23455005675849086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106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75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128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58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120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29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13</v>
      </c>
      <c r="E39" s="31">
        <f>SUM(E9:E38)</f>
        <v>1602860.5</v>
      </c>
      <c r="F39" s="31">
        <f>SUM(F9:F38)</f>
        <v>265483</v>
      </c>
      <c r="G39" s="32">
        <f>F39/E39</f>
        <v>0.1656307582599983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32</v>
      </c>
      <c r="E44" s="16">
        <v>1785522.8</v>
      </c>
      <c r="F44" s="16">
        <v>104614.25</v>
      </c>
      <c r="G44" s="17">
        <f>1-(+F44/E44)</f>
        <v>0.9414097372489447</v>
      </c>
      <c r="H44" s="18"/>
    </row>
    <row r="45" spans="1:8" ht="15.75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39</v>
      </c>
      <c r="B46" s="46"/>
      <c r="C46" s="14"/>
      <c r="D46" s="15">
        <v>141</v>
      </c>
      <c r="E46" s="16">
        <v>5345948.5</v>
      </c>
      <c r="F46" s="16">
        <v>448934.45</v>
      </c>
      <c r="G46" s="17">
        <f>1-(+F46/E46)</f>
        <v>0.9160234240939658</v>
      </c>
      <c r="H46" s="18"/>
    </row>
    <row r="47" spans="1:8" ht="15.75">
      <c r="A47" s="45" t="s">
        <v>40</v>
      </c>
      <c r="B47" s="46"/>
      <c r="C47" s="14"/>
      <c r="D47" s="15">
        <v>4</v>
      </c>
      <c r="E47" s="16">
        <v>110486</v>
      </c>
      <c r="F47" s="16">
        <v>7013.5</v>
      </c>
      <c r="G47" s="17"/>
      <c r="H47" s="18"/>
    </row>
    <row r="48" spans="1:8" ht="15.75">
      <c r="A48" s="45" t="s">
        <v>41</v>
      </c>
      <c r="B48" s="46"/>
      <c r="C48" s="14"/>
      <c r="D48" s="15">
        <v>70</v>
      </c>
      <c r="E48" s="16">
        <v>3301600</v>
      </c>
      <c r="F48" s="16">
        <v>305713.78</v>
      </c>
      <c r="G48" s="17">
        <f>1-(+F48/E48)</f>
        <v>0.9074043554640174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20</v>
      </c>
      <c r="E50" s="16">
        <v>1287215</v>
      </c>
      <c r="F50" s="16">
        <v>77995</v>
      </c>
      <c r="G50" s="17">
        <f>1-(+F50/E50)</f>
        <v>0.9394079466134251</v>
      </c>
      <c r="H50" s="18"/>
    </row>
    <row r="51" spans="1:8" ht="15.75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66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67</v>
      </c>
      <c r="B54" s="48"/>
      <c r="C54" s="14"/>
      <c r="D54" s="15">
        <v>709</v>
      </c>
      <c r="E54" s="16">
        <v>46896561.76</v>
      </c>
      <c r="F54" s="16">
        <v>5565026.71</v>
      </c>
      <c r="G54" s="17">
        <f>1-(+F54/E54)</f>
        <v>0.8813340146665797</v>
      </c>
      <c r="H54" s="18"/>
    </row>
    <row r="55" spans="1:8" ht="15.75">
      <c r="A55" s="45" t="s">
        <v>68</v>
      </c>
      <c r="B55" s="48"/>
      <c r="C55" s="14"/>
      <c r="D55" s="15">
        <v>5</v>
      </c>
      <c r="E55" s="16">
        <v>543059.17</v>
      </c>
      <c r="F55" s="16">
        <v>37045.87</v>
      </c>
      <c r="G55" s="17">
        <f>1-(+F55/E55)</f>
        <v>0.9317829952121055</v>
      </c>
      <c r="H55" s="18"/>
    </row>
    <row r="56" spans="1:8" ht="15">
      <c r="A56" s="20" t="s">
        <v>46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48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31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49</v>
      </c>
      <c r="B61" s="28"/>
      <c r="C61" s="29"/>
      <c r="D61" s="30">
        <f>SUM(D44:D57)</f>
        <v>981</v>
      </c>
      <c r="E61" s="31">
        <f>SUM(E44:E60)</f>
        <v>59270393.230000004</v>
      </c>
      <c r="F61" s="31">
        <f>SUM(F44:F60)</f>
        <v>6546343.56</v>
      </c>
      <c r="G61" s="32">
        <f>1-(+F61/E61)</f>
        <v>0.8895512041805295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50</v>
      </c>
      <c r="B63" s="56"/>
      <c r="C63" s="56"/>
      <c r="D63" s="56"/>
      <c r="E63" s="56"/>
      <c r="F63" s="57">
        <f>F61+F39</f>
        <v>6811826.56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136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118</v>
      </c>
      <c r="B11" s="13"/>
      <c r="C11" s="14"/>
      <c r="D11" s="15">
        <v>8</v>
      </c>
      <c r="E11" s="121">
        <v>1719133</v>
      </c>
      <c r="F11" s="16">
        <v>255094.5</v>
      </c>
      <c r="G11" s="17">
        <f>F11/E11</f>
        <v>0.14838555248488627</v>
      </c>
      <c r="H11" s="18"/>
    </row>
    <row r="12" spans="1:8" ht="15.75">
      <c r="A12" s="112" t="s">
        <v>71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72</v>
      </c>
      <c r="B13" s="13"/>
      <c r="C13" s="14"/>
      <c r="D13" s="15">
        <v>1</v>
      </c>
      <c r="E13" s="121">
        <v>216145</v>
      </c>
      <c r="F13" s="16">
        <v>42920</v>
      </c>
      <c r="G13" s="17">
        <f>F13/E13</f>
        <v>0.19857040412685928</v>
      </c>
      <c r="H13" s="18"/>
    </row>
    <row r="14" spans="1:8" ht="15.75">
      <c r="A14" s="112" t="s">
        <v>135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26</v>
      </c>
      <c r="B15" s="13"/>
      <c r="C15" s="14"/>
      <c r="D15" s="15">
        <v>1</v>
      </c>
      <c r="E15" s="121">
        <v>453168</v>
      </c>
      <c r="F15" s="16">
        <v>135127</v>
      </c>
      <c r="G15" s="17">
        <f aca="true" t="shared" si="0" ref="G15:G20">F15/E15</f>
        <v>0.29818301380503476</v>
      </c>
      <c r="H15" s="18"/>
    </row>
    <row r="16" spans="1:8" ht="15.75">
      <c r="A16" s="112" t="s">
        <v>130</v>
      </c>
      <c r="B16" s="13"/>
      <c r="C16" s="14"/>
      <c r="D16" s="15">
        <v>1</v>
      </c>
      <c r="E16" s="121">
        <v>168326</v>
      </c>
      <c r="F16" s="16">
        <v>48426</v>
      </c>
      <c r="G16" s="17">
        <f t="shared" si="0"/>
        <v>0.28769174102634176</v>
      </c>
      <c r="H16" s="18"/>
    </row>
    <row r="17" spans="1:8" ht="15.75">
      <c r="A17" s="112" t="s">
        <v>17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857581</v>
      </c>
      <c r="F18" s="16">
        <v>183290.5</v>
      </c>
      <c r="G18" s="17">
        <f t="shared" si="0"/>
        <v>0.2137296651861457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1441529</v>
      </c>
      <c r="F19" s="16">
        <v>355276</v>
      </c>
      <c r="G19" s="17">
        <f t="shared" si="0"/>
        <v>0.2464577542317914</v>
      </c>
      <c r="H19" s="18"/>
    </row>
    <row r="20" spans="1:8" ht="15.75">
      <c r="A20" s="112" t="s">
        <v>119</v>
      </c>
      <c r="B20" s="13"/>
      <c r="C20" s="14"/>
      <c r="D20" s="15">
        <v>22</v>
      </c>
      <c r="E20" s="121">
        <v>2985850.2</v>
      </c>
      <c r="F20" s="16">
        <v>387028.7</v>
      </c>
      <c r="G20" s="17">
        <f t="shared" si="0"/>
        <v>0.1296209367770694</v>
      </c>
      <c r="H20" s="18"/>
    </row>
    <row r="21" spans="1:8" ht="15.75">
      <c r="A21" s="112" t="s">
        <v>127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91</v>
      </c>
      <c r="B22" s="13"/>
      <c r="C22" s="14"/>
      <c r="D22" s="15">
        <v>1</v>
      </c>
      <c r="E22" s="121">
        <v>87917</v>
      </c>
      <c r="F22" s="16">
        <v>22400</v>
      </c>
      <c r="G22" s="17">
        <f>F22/E22</f>
        <v>0.25478576384544516</v>
      </c>
      <c r="H22" s="18"/>
    </row>
    <row r="23" spans="1:8" ht="15.75">
      <c r="A23" s="112" t="s">
        <v>141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21</v>
      </c>
      <c r="B25" s="13"/>
      <c r="C25" s="14"/>
      <c r="D25" s="15">
        <v>4</v>
      </c>
      <c r="E25" s="121">
        <v>853347</v>
      </c>
      <c r="F25" s="16">
        <v>185042</v>
      </c>
      <c r="G25" s="17">
        <f>F25/E25</f>
        <v>0.21684262087989997</v>
      </c>
      <c r="H25" s="18"/>
    </row>
    <row r="26" spans="1:8" ht="15.75">
      <c r="A26" s="113" t="s">
        <v>22</v>
      </c>
      <c r="B26" s="13"/>
      <c r="C26" s="14"/>
      <c r="D26" s="15">
        <v>13</v>
      </c>
      <c r="E26" s="121">
        <v>133688</v>
      </c>
      <c r="F26" s="16">
        <v>133688</v>
      </c>
      <c r="G26" s="17">
        <f>F26/E26</f>
        <v>1</v>
      </c>
      <c r="H26" s="18"/>
    </row>
    <row r="27" spans="1:8" ht="15.75">
      <c r="A27" s="114" t="s">
        <v>23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24</v>
      </c>
      <c r="B28" s="13"/>
      <c r="C28" s="14"/>
      <c r="D28" s="15"/>
      <c r="E28" s="121">
        <v>31792</v>
      </c>
      <c r="F28" s="16">
        <v>4242</v>
      </c>
      <c r="G28" s="17">
        <f aca="true" t="shared" si="1" ref="G28:G34">F28/E28</f>
        <v>0.13342979365878208</v>
      </c>
      <c r="H28" s="18"/>
    </row>
    <row r="29" spans="1:8" ht="15.75">
      <c r="A29" s="114" t="s">
        <v>106</v>
      </c>
      <c r="B29" s="13"/>
      <c r="C29" s="14"/>
      <c r="D29" s="15">
        <v>1</v>
      </c>
      <c r="E29" s="121">
        <v>92205</v>
      </c>
      <c r="F29" s="16">
        <v>25119</v>
      </c>
      <c r="G29" s="17">
        <f t="shared" si="1"/>
        <v>0.27242557345046364</v>
      </c>
      <c r="H29" s="18"/>
    </row>
    <row r="30" spans="1:8" ht="15.75">
      <c r="A30" s="114" t="s">
        <v>75</v>
      </c>
      <c r="B30" s="13"/>
      <c r="C30" s="14"/>
      <c r="D30" s="15">
        <v>2</v>
      </c>
      <c r="E30" s="121">
        <v>219247</v>
      </c>
      <c r="F30" s="16">
        <v>87608.5</v>
      </c>
      <c r="G30" s="17">
        <f t="shared" si="1"/>
        <v>0.39958813575556335</v>
      </c>
      <c r="H30" s="18"/>
    </row>
    <row r="31" spans="1:8" ht="15.75">
      <c r="A31" s="114" t="s">
        <v>128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58</v>
      </c>
      <c r="B32" s="13"/>
      <c r="C32" s="14"/>
      <c r="D32" s="15">
        <v>2</v>
      </c>
      <c r="E32" s="121">
        <v>146912</v>
      </c>
      <c r="F32" s="16">
        <v>47399</v>
      </c>
      <c r="G32" s="17">
        <f t="shared" si="1"/>
        <v>0.322635319102592</v>
      </c>
      <c r="H32" s="18"/>
    </row>
    <row r="33" spans="1:8" ht="15.75">
      <c r="A33" s="114" t="s">
        <v>115</v>
      </c>
      <c r="B33" s="13"/>
      <c r="C33" s="14"/>
      <c r="D33" s="15">
        <v>1</v>
      </c>
      <c r="E33" s="121">
        <v>201665</v>
      </c>
      <c r="F33" s="16">
        <v>66045</v>
      </c>
      <c r="G33" s="17">
        <f t="shared" si="1"/>
        <v>0.3274985743683832</v>
      </c>
      <c r="H33" s="18"/>
    </row>
    <row r="34" spans="1:8" ht="15.75">
      <c r="A34" s="114" t="s">
        <v>120</v>
      </c>
      <c r="B34" s="13"/>
      <c r="C34" s="14"/>
      <c r="D34" s="15">
        <v>5</v>
      </c>
      <c r="E34" s="121">
        <v>3701715</v>
      </c>
      <c r="F34" s="16">
        <v>493213</v>
      </c>
      <c r="G34" s="17">
        <f t="shared" si="1"/>
        <v>0.1332390527093523</v>
      </c>
      <c r="H34" s="18"/>
    </row>
    <row r="35" spans="1:8" ht="15">
      <c r="A35" s="20" t="s">
        <v>29</v>
      </c>
      <c r="B35" s="13"/>
      <c r="C35" s="14"/>
      <c r="D35" s="21"/>
      <c r="E35" s="121">
        <v>90965</v>
      </c>
      <c r="F35" s="16">
        <v>13122</v>
      </c>
      <c r="G35" s="23"/>
      <c r="H35" s="18"/>
    </row>
    <row r="36" spans="1:8" ht="15">
      <c r="A36" s="20" t="s">
        <v>48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31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32</v>
      </c>
      <c r="B39" s="28"/>
      <c r="C39" s="29"/>
      <c r="D39" s="30">
        <f>SUM(D9:D38)</f>
        <v>66</v>
      </c>
      <c r="E39" s="31">
        <f>SUM(E9:E38)</f>
        <v>13401185.2</v>
      </c>
      <c r="F39" s="31">
        <f>SUM(F9:F38)</f>
        <v>2485041.2</v>
      </c>
      <c r="G39" s="32">
        <f>F39/E39</f>
        <v>0.18543443456031042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>
      <c r="A44" s="45" t="s">
        <v>37</v>
      </c>
      <c r="B44" s="46"/>
      <c r="C44" s="14"/>
      <c r="D44" s="15">
        <v>171</v>
      </c>
      <c r="E44" s="16">
        <v>18059922.15</v>
      </c>
      <c r="F44" s="16">
        <v>1023388.6</v>
      </c>
      <c r="G44" s="17">
        <f>1-(+F44/E44)</f>
        <v>0.9433337202951343</v>
      </c>
      <c r="H44" s="18"/>
    </row>
    <row r="45" spans="1:8" ht="15.75">
      <c r="A45" s="45" t="s">
        <v>38</v>
      </c>
      <c r="B45" s="46"/>
      <c r="C45" s="14"/>
      <c r="D45" s="15">
        <v>6</v>
      </c>
      <c r="E45" s="16">
        <v>1721058.86</v>
      </c>
      <c r="F45" s="16">
        <v>103381.51</v>
      </c>
      <c r="G45" s="17">
        <f aca="true" t="shared" si="2" ref="G45:G53">1-(+F45/E45)</f>
        <v>0.9399314501074065</v>
      </c>
      <c r="H45" s="18"/>
    </row>
    <row r="46" spans="1:8" ht="15.75">
      <c r="A46" s="45" t="s">
        <v>39</v>
      </c>
      <c r="B46" s="46"/>
      <c r="C46" s="14"/>
      <c r="D46" s="15">
        <v>278</v>
      </c>
      <c r="E46" s="16">
        <v>11981013</v>
      </c>
      <c r="F46" s="16">
        <v>732684.51</v>
      </c>
      <c r="G46" s="17">
        <f t="shared" si="2"/>
        <v>0.9388461968950371</v>
      </c>
      <c r="H46" s="18"/>
    </row>
    <row r="47" spans="1:8" ht="15.75">
      <c r="A47" s="45" t="s">
        <v>40</v>
      </c>
      <c r="B47" s="46"/>
      <c r="C47" s="14"/>
      <c r="D47" s="15">
        <v>36</v>
      </c>
      <c r="E47" s="16">
        <v>3590263.85</v>
      </c>
      <c r="F47" s="16">
        <v>310340.04</v>
      </c>
      <c r="G47" s="17">
        <f t="shared" si="2"/>
        <v>0.9135606593370568</v>
      </c>
      <c r="H47" s="18"/>
    </row>
    <row r="48" spans="1:8" ht="15.75">
      <c r="A48" s="45" t="s">
        <v>41</v>
      </c>
      <c r="B48" s="46"/>
      <c r="C48" s="14"/>
      <c r="D48" s="15">
        <v>99</v>
      </c>
      <c r="E48" s="16">
        <v>15216879.86</v>
      </c>
      <c r="F48" s="16">
        <v>911001.22</v>
      </c>
      <c r="G48" s="17">
        <f t="shared" si="2"/>
        <v>0.9401321934337727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43</v>
      </c>
      <c r="B50" s="46"/>
      <c r="C50" s="14"/>
      <c r="D50" s="15">
        <v>18</v>
      </c>
      <c r="E50" s="16">
        <v>2554752.27</v>
      </c>
      <c r="F50" s="16">
        <v>288352.27</v>
      </c>
      <c r="G50" s="17">
        <f t="shared" si="2"/>
        <v>0.887131025036725</v>
      </c>
      <c r="H50" s="18"/>
    </row>
    <row r="51" spans="1:8" ht="15.75">
      <c r="A51" s="45" t="s">
        <v>44</v>
      </c>
      <c r="B51" s="46"/>
      <c r="C51" s="14"/>
      <c r="D51" s="15">
        <v>3</v>
      </c>
      <c r="E51" s="16">
        <v>350390</v>
      </c>
      <c r="F51" s="16">
        <v>54820</v>
      </c>
      <c r="G51" s="17">
        <f t="shared" si="2"/>
        <v>0.8435457632923314</v>
      </c>
      <c r="H51" s="18"/>
    </row>
    <row r="52" spans="1:8" ht="15.75">
      <c r="A52" s="45" t="s">
        <v>45</v>
      </c>
      <c r="B52" s="46"/>
      <c r="C52" s="14"/>
      <c r="D52" s="15">
        <v>3</v>
      </c>
      <c r="E52" s="16">
        <v>359475</v>
      </c>
      <c r="F52" s="16">
        <v>56175</v>
      </c>
      <c r="G52" s="17">
        <f t="shared" si="2"/>
        <v>0.8437304402253286</v>
      </c>
      <c r="H52" s="18"/>
    </row>
    <row r="53" spans="1:8" ht="15.75">
      <c r="A53" s="47" t="s">
        <v>66</v>
      </c>
      <c r="B53" s="48"/>
      <c r="C53" s="14"/>
      <c r="D53" s="15">
        <v>2</v>
      </c>
      <c r="E53" s="16">
        <v>202900</v>
      </c>
      <c r="F53" s="16">
        <v>38000</v>
      </c>
      <c r="G53" s="17">
        <f t="shared" si="2"/>
        <v>0.8127156234598324</v>
      </c>
      <c r="H53" s="18"/>
    </row>
    <row r="54" spans="1:8" ht="15.75">
      <c r="A54" s="45" t="s">
        <v>67</v>
      </c>
      <c r="B54" s="48"/>
      <c r="C54" s="14"/>
      <c r="D54" s="15">
        <v>1473</v>
      </c>
      <c r="E54" s="16">
        <v>104836464.14</v>
      </c>
      <c r="F54" s="16">
        <v>12124223.22</v>
      </c>
      <c r="G54" s="17">
        <f>1-(+F54/E54)</f>
        <v>0.8843510860514224</v>
      </c>
      <c r="H54" s="18"/>
    </row>
    <row r="55" spans="1:8" ht="15.75">
      <c r="A55" s="45" t="s">
        <v>68</v>
      </c>
      <c r="B55" s="48"/>
      <c r="C55" s="14"/>
      <c r="D55" s="15">
        <v>16</v>
      </c>
      <c r="E55" s="16">
        <v>918436.68</v>
      </c>
      <c r="F55" s="16">
        <v>65385.38</v>
      </c>
      <c r="G55" s="17">
        <f>1-(+F55/E55)</f>
        <v>0.9288079609364034</v>
      </c>
      <c r="H55" s="18"/>
    </row>
    <row r="56" spans="1:8" ht="15">
      <c r="A56" s="20" t="s">
        <v>46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48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31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49</v>
      </c>
      <c r="B61" s="28"/>
      <c r="C61" s="29"/>
      <c r="D61" s="30">
        <f>SUM(D44:D57)</f>
        <v>2105</v>
      </c>
      <c r="E61" s="31">
        <f>SUM(E44:E60)</f>
        <v>159791555.81</v>
      </c>
      <c r="F61" s="31">
        <f>SUM(F44:F60)</f>
        <v>15707751.750000002</v>
      </c>
      <c r="G61" s="32">
        <f>1-(F61/E61)</f>
        <v>0.9016984866917668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50</v>
      </c>
      <c r="B63" s="56"/>
      <c r="C63" s="59"/>
      <c r="D63" s="75"/>
      <c r="E63" s="56"/>
      <c r="F63" s="57">
        <f>F61+F39</f>
        <v>18192792.950000003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53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54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79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137</v>
      </c>
      <c r="B13" s="13"/>
      <c r="C13" s="14"/>
      <c r="D13" s="15">
        <v>1</v>
      </c>
      <c r="E13" s="16">
        <v>111430</v>
      </c>
      <c r="F13" s="16">
        <v>41854.5</v>
      </c>
      <c r="G13" s="17">
        <f>F13/E13</f>
        <v>0.37561249214753656</v>
      </c>
      <c r="H13" s="18"/>
    </row>
    <row r="14" spans="1:8" ht="15.75" customHeight="1">
      <c r="A14" s="112" t="s">
        <v>114</v>
      </c>
      <c r="B14" s="13"/>
      <c r="C14" s="14"/>
      <c r="D14" s="15">
        <v>1</v>
      </c>
      <c r="E14" s="16">
        <v>89384</v>
      </c>
      <c r="F14" s="16">
        <v>18278.5</v>
      </c>
      <c r="G14" s="17">
        <f>F14/E14</f>
        <v>0.2044940929025329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80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26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15</v>
      </c>
      <c r="B18" s="13"/>
      <c r="C18" s="14"/>
      <c r="D18" s="15">
        <v>2</v>
      </c>
      <c r="E18" s="16">
        <v>259940</v>
      </c>
      <c r="F18" s="16">
        <v>78532.5</v>
      </c>
      <c r="G18" s="17">
        <f>F18/E18</f>
        <v>0.3021177964145572</v>
      </c>
      <c r="H18" s="18"/>
    </row>
    <row r="19" spans="1:8" ht="15.75" customHeight="1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81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18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19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20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21</v>
      </c>
      <c r="B25" s="13"/>
      <c r="C25" s="14"/>
      <c r="D25" s="15">
        <v>1</v>
      </c>
      <c r="E25" s="16">
        <v>18172</v>
      </c>
      <c r="F25" s="16">
        <v>4219</v>
      </c>
      <c r="G25" s="17">
        <f>F25/E25</f>
        <v>0.23217037200088048</v>
      </c>
      <c r="H25" s="18"/>
    </row>
    <row r="26" spans="1:8" ht="15.75" customHeight="1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23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24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25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132</v>
      </c>
      <c r="B30" s="13"/>
      <c r="C30" s="14"/>
      <c r="D30" s="15">
        <v>1</v>
      </c>
      <c r="E30" s="16">
        <v>80480</v>
      </c>
      <c r="F30" s="16">
        <v>21819.5</v>
      </c>
      <c r="G30" s="17">
        <f>F30/E30</f>
        <v>0.2711170477137177</v>
      </c>
      <c r="H30" s="18"/>
    </row>
    <row r="31" spans="1:8" ht="15.75" customHeight="1">
      <c r="A31" s="114" t="s">
        <v>28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58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73</v>
      </c>
      <c r="B33" s="13"/>
      <c r="C33" s="14"/>
      <c r="D33" s="15">
        <v>5</v>
      </c>
      <c r="E33" s="16">
        <v>241866</v>
      </c>
      <c r="F33" s="16">
        <v>36448</v>
      </c>
      <c r="G33" s="17">
        <f>F33/E33</f>
        <v>0.15069501294105</v>
      </c>
      <c r="H33" s="18"/>
    </row>
    <row r="34" spans="1:8" ht="15.75" customHeight="1">
      <c r="A34" s="114" t="s">
        <v>139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29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48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31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32</v>
      </c>
      <c r="B39" s="28"/>
      <c r="C39" s="29"/>
      <c r="D39" s="30">
        <f>SUM(D9:D38)</f>
        <v>11</v>
      </c>
      <c r="E39" s="31">
        <f>SUM(E9:E38)</f>
        <v>801272</v>
      </c>
      <c r="F39" s="31">
        <f>SUM(F9:F38)</f>
        <v>201152</v>
      </c>
      <c r="G39" s="32">
        <f>F39/E39</f>
        <v>0.2510408450563604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33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34</v>
      </c>
      <c r="F42" s="39" t="s">
        <v>34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35</v>
      </c>
      <c r="F43" s="41" t="s">
        <v>8</v>
      </c>
      <c r="G43" s="41" t="s">
        <v>36</v>
      </c>
      <c r="H43" s="2"/>
    </row>
    <row r="44" spans="1:8" ht="15.75" customHeight="1">
      <c r="A44" s="45" t="s">
        <v>37</v>
      </c>
      <c r="B44" s="46"/>
      <c r="C44" s="14"/>
      <c r="D44" s="15">
        <v>24</v>
      </c>
      <c r="E44" s="16">
        <v>1464169.35</v>
      </c>
      <c r="F44" s="16">
        <v>59342.55</v>
      </c>
      <c r="G44" s="17">
        <f>1-(+F44/E44)</f>
        <v>0.9594701596505896</v>
      </c>
      <c r="H44" s="18"/>
    </row>
    <row r="45" spans="1:8" ht="15.75" customHeight="1">
      <c r="A45" s="45" t="s">
        <v>38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39</v>
      </c>
      <c r="B46" s="46"/>
      <c r="C46" s="14"/>
      <c r="D46" s="15">
        <v>40</v>
      </c>
      <c r="E46" s="16">
        <v>1862060.5</v>
      </c>
      <c r="F46" s="16">
        <v>204344.5</v>
      </c>
      <c r="G46" s="17">
        <f>1-(+F46/E46)</f>
        <v>0.8902589362697936</v>
      </c>
      <c r="H46" s="18"/>
    </row>
    <row r="47" spans="1:8" ht="15.75" customHeight="1">
      <c r="A47" s="45" t="s">
        <v>40</v>
      </c>
      <c r="B47" s="46"/>
      <c r="C47" s="14"/>
      <c r="D47" s="15">
        <v>12</v>
      </c>
      <c r="E47" s="16">
        <v>1293762</v>
      </c>
      <c r="F47" s="16">
        <v>129902.5</v>
      </c>
      <c r="G47" s="17">
        <f>1-(+F47/E47)</f>
        <v>0.8995932018408331</v>
      </c>
      <c r="H47" s="18"/>
    </row>
    <row r="48" spans="1:8" ht="15.75" customHeight="1">
      <c r="A48" s="45" t="s">
        <v>41</v>
      </c>
      <c r="B48" s="46"/>
      <c r="C48" s="14"/>
      <c r="D48" s="15">
        <v>23</v>
      </c>
      <c r="E48" s="16">
        <v>1286173.27</v>
      </c>
      <c r="F48" s="16">
        <v>160004.15</v>
      </c>
      <c r="G48" s="17">
        <f>1-(+F48/E48)</f>
        <v>0.8755967382217483</v>
      </c>
      <c r="H48" s="18"/>
    </row>
    <row r="49" spans="1:8" ht="15.75" customHeight="1">
      <c r="A49" s="45" t="s">
        <v>42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43</v>
      </c>
      <c r="B50" s="46"/>
      <c r="C50" s="14"/>
      <c r="D50" s="15">
        <v>12</v>
      </c>
      <c r="E50" s="16">
        <v>1719567</v>
      </c>
      <c r="F50" s="16">
        <v>168287</v>
      </c>
      <c r="G50" s="17">
        <f>1-(+F50/E50)</f>
        <v>0.9021340837548057</v>
      </c>
      <c r="H50" s="18"/>
    </row>
    <row r="51" spans="1:8" ht="15.75" customHeight="1">
      <c r="A51" s="45" t="s">
        <v>44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67</v>
      </c>
      <c r="B53" s="48"/>
      <c r="C53" s="14"/>
      <c r="D53" s="15">
        <v>317</v>
      </c>
      <c r="E53" s="16">
        <v>22041076.65</v>
      </c>
      <c r="F53" s="16">
        <v>2691100.24</v>
      </c>
      <c r="G53" s="17">
        <f>1-(+F53/E53)</f>
        <v>0.8779052274653742</v>
      </c>
      <c r="H53" s="18"/>
    </row>
    <row r="54" spans="1:8" ht="15.75" customHeight="1">
      <c r="A54" s="45" t="s">
        <v>68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46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47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30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31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49</v>
      </c>
      <c r="B60" s="28"/>
      <c r="C60" s="29"/>
      <c r="D60" s="30">
        <f>SUM(D44:D56)</f>
        <v>428</v>
      </c>
      <c r="E60" s="31">
        <f>SUM(E44:E59)</f>
        <v>29666808.769999996</v>
      </c>
      <c r="F60" s="31">
        <f>SUM(F44:F59)</f>
        <v>3412980.9400000004</v>
      </c>
      <c r="G60" s="32">
        <f>1-(F60/E60)</f>
        <v>0.8849562497112492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50</v>
      </c>
      <c r="B62" s="56"/>
      <c r="C62" s="56"/>
      <c r="D62" s="75"/>
      <c r="E62" s="56"/>
      <c r="F62" s="57">
        <f>F60+F39</f>
        <v>3614132.9400000004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51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54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1668403</v>
      </c>
      <c r="F10" s="16">
        <v>267333</v>
      </c>
      <c r="G10" s="119">
        <f>F10/E10</f>
        <v>0.16023286939666256</v>
      </c>
      <c r="H10" s="18"/>
    </row>
    <row r="11" spans="1:8" ht="15.75">
      <c r="A11" s="112" t="s">
        <v>83</v>
      </c>
      <c r="B11" s="13"/>
      <c r="C11" s="14"/>
      <c r="D11" s="15">
        <v>1</v>
      </c>
      <c r="E11" s="16">
        <v>324752</v>
      </c>
      <c r="F11" s="16">
        <v>123544.4</v>
      </c>
      <c r="G11" s="119">
        <f>F11/E11</f>
        <v>0.3804269103808444</v>
      </c>
      <c r="H11" s="18"/>
    </row>
    <row r="12" spans="1:8" ht="15.75">
      <c r="A12" s="112" t="s">
        <v>26</v>
      </c>
      <c r="B12" s="13"/>
      <c r="C12" s="14"/>
      <c r="D12" s="15">
        <v>1</v>
      </c>
      <c r="E12" s="16">
        <v>308461</v>
      </c>
      <c r="F12" s="16">
        <v>103717</v>
      </c>
      <c r="G12" s="119">
        <f>F12/E12</f>
        <v>0.33624023782585155</v>
      </c>
      <c r="H12" s="18"/>
    </row>
    <row r="13" spans="1:8" ht="15.75">
      <c r="A13" s="112" t="s">
        <v>84</v>
      </c>
      <c r="B13" s="13"/>
      <c r="C13" s="14"/>
      <c r="D13" s="15">
        <v>26</v>
      </c>
      <c r="E13" s="16">
        <v>4573439</v>
      </c>
      <c r="F13" s="16">
        <v>596515.5</v>
      </c>
      <c r="G13" s="119">
        <f>F13/E13</f>
        <v>0.13043040477854848</v>
      </c>
      <c r="H13" s="18"/>
    </row>
    <row r="14" spans="1:8" ht="15.75">
      <c r="A14" s="112" t="s">
        <v>146</v>
      </c>
      <c r="B14" s="13"/>
      <c r="C14" s="14"/>
      <c r="D14" s="15">
        <v>1</v>
      </c>
      <c r="E14" s="16">
        <v>258818</v>
      </c>
      <c r="F14" s="16">
        <v>81475</v>
      </c>
      <c r="G14" s="119">
        <f>F14/E14</f>
        <v>0.31479649792518294</v>
      </c>
      <c r="H14" s="18"/>
    </row>
    <row r="15" spans="1:8" ht="15.75">
      <c r="A15" s="112" t="s">
        <v>133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144</v>
      </c>
      <c r="B16" s="13"/>
      <c r="C16" s="14"/>
      <c r="D16" s="15">
        <v>1</v>
      </c>
      <c r="E16" s="16">
        <v>290332</v>
      </c>
      <c r="F16" s="16">
        <v>76384</v>
      </c>
      <c r="G16" s="119">
        <f aca="true" t="shared" si="0" ref="G16:G22">F16/E16</f>
        <v>0.26309190857363296</v>
      </c>
      <c r="H16" s="18"/>
    </row>
    <row r="17" spans="1:8" ht="15.75">
      <c r="A17" s="112" t="s">
        <v>60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1611062</v>
      </c>
      <c r="F18" s="16">
        <v>234932</v>
      </c>
      <c r="G18" s="119">
        <f t="shared" si="0"/>
        <v>0.1458243071961228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6">
        <v>1820546</v>
      </c>
      <c r="F19" s="16">
        <v>735168</v>
      </c>
      <c r="G19" s="119">
        <f t="shared" si="0"/>
        <v>0.4038173163435585</v>
      </c>
      <c r="H19" s="18"/>
    </row>
    <row r="20" spans="1:8" ht="15.75">
      <c r="A20" s="112" t="s">
        <v>134</v>
      </c>
      <c r="B20" s="13"/>
      <c r="C20" s="14"/>
      <c r="D20" s="15"/>
      <c r="E20" s="16"/>
      <c r="F20" s="16"/>
      <c r="G20" s="119"/>
      <c r="H20" s="18"/>
    </row>
    <row r="21" spans="1:8" ht="15.75">
      <c r="A21" s="112" t="s">
        <v>85</v>
      </c>
      <c r="B21" s="13"/>
      <c r="C21" s="14"/>
      <c r="D21" s="15">
        <v>2</v>
      </c>
      <c r="E21" s="16">
        <v>1809533</v>
      </c>
      <c r="F21" s="16">
        <v>481705.5</v>
      </c>
      <c r="G21" s="119">
        <f t="shared" si="0"/>
        <v>0.26620431901490604</v>
      </c>
      <c r="H21" s="18"/>
    </row>
    <row r="22" spans="1:8" ht="15.75">
      <c r="A22" s="112" t="s">
        <v>115</v>
      </c>
      <c r="B22" s="13"/>
      <c r="C22" s="14"/>
      <c r="D22" s="15">
        <v>1</v>
      </c>
      <c r="E22" s="16">
        <v>426249</v>
      </c>
      <c r="F22" s="16">
        <v>108681</v>
      </c>
      <c r="G22" s="119">
        <f t="shared" si="0"/>
        <v>0.2549706861482373</v>
      </c>
      <c r="H22" s="18"/>
    </row>
    <row r="23" spans="1:8" ht="15.75">
      <c r="A23" s="112" t="s">
        <v>81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86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21</v>
      </c>
      <c r="B25" s="13"/>
      <c r="C25" s="14"/>
      <c r="D25" s="15">
        <v>6</v>
      </c>
      <c r="E25" s="16">
        <v>1382815</v>
      </c>
      <c r="F25" s="16">
        <v>289359</v>
      </c>
      <c r="G25" s="119">
        <f>F25/E25</f>
        <v>0.20925358779012376</v>
      </c>
      <c r="H25" s="18"/>
    </row>
    <row r="26" spans="1:8" ht="15.75">
      <c r="A26" s="113" t="s">
        <v>22</v>
      </c>
      <c r="B26" s="13"/>
      <c r="C26" s="14"/>
      <c r="D26" s="15">
        <v>17</v>
      </c>
      <c r="E26" s="16">
        <v>249437</v>
      </c>
      <c r="F26" s="16">
        <v>249437</v>
      </c>
      <c r="G26" s="119">
        <f>F26/E26</f>
        <v>1</v>
      </c>
      <c r="H26" s="18"/>
    </row>
    <row r="27" spans="1:8" ht="15.75">
      <c r="A27" s="114" t="s">
        <v>23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24</v>
      </c>
      <c r="B28" s="13"/>
      <c r="C28" s="14"/>
      <c r="D28" s="15"/>
      <c r="E28" s="16">
        <v>73760</v>
      </c>
      <c r="F28" s="16">
        <v>-27764.7</v>
      </c>
      <c r="G28" s="119">
        <f>F28/E28</f>
        <v>-0.37641946854663777</v>
      </c>
      <c r="H28" s="18"/>
    </row>
    <row r="29" spans="1:8" ht="15.75">
      <c r="A29" s="114" t="s">
        <v>25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123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87</v>
      </c>
      <c r="B31" s="13"/>
      <c r="C31" s="14"/>
      <c r="D31" s="15">
        <v>2</v>
      </c>
      <c r="E31" s="16">
        <v>287518</v>
      </c>
      <c r="F31" s="16">
        <v>65632</v>
      </c>
      <c r="G31" s="119">
        <f>F31/E31</f>
        <v>0.2282709256463943</v>
      </c>
      <c r="H31" s="18"/>
    </row>
    <row r="32" spans="1:8" ht="15.75">
      <c r="A32" s="114" t="s">
        <v>140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28</v>
      </c>
      <c r="B33" s="13"/>
      <c r="C33" s="14"/>
      <c r="D33" s="15">
        <v>2</v>
      </c>
      <c r="E33" s="16">
        <v>674557</v>
      </c>
      <c r="F33" s="16">
        <v>147129</v>
      </c>
      <c r="G33" s="119">
        <f>F33/E33</f>
        <v>0.21811203500964338</v>
      </c>
      <c r="H33" s="18"/>
    </row>
    <row r="34" spans="1:8" ht="15.75">
      <c r="A34" s="114" t="s">
        <v>88</v>
      </c>
      <c r="B34" s="13"/>
      <c r="C34" s="14"/>
      <c r="D34" s="15">
        <v>4</v>
      </c>
      <c r="E34" s="16">
        <v>2127522</v>
      </c>
      <c r="F34" s="16">
        <v>289580.5</v>
      </c>
      <c r="G34" s="119">
        <f>F34/E34</f>
        <v>0.13611163597838236</v>
      </c>
      <c r="H34" s="18"/>
    </row>
    <row r="35" spans="1:8" ht="15">
      <c r="A35" s="20" t="s">
        <v>29</v>
      </c>
      <c r="B35" s="13"/>
      <c r="C35" s="14"/>
      <c r="D35" s="21"/>
      <c r="E35" s="70">
        <v>28500</v>
      </c>
      <c r="F35" s="16">
        <v>3800</v>
      </c>
      <c r="G35" s="120"/>
      <c r="H35" s="18"/>
    </row>
    <row r="36" spans="1:8" ht="15">
      <c r="A36" s="20" t="s">
        <v>48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73</v>
      </c>
      <c r="E39" s="31">
        <f>SUM(E9:E38)</f>
        <v>17915704</v>
      </c>
      <c r="F39" s="31">
        <f>SUM(F9:F38)</f>
        <v>3826628.1999999997</v>
      </c>
      <c r="G39" s="107">
        <f>F39/E39</f>
        <v>0.21359072465140078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116</v>
      </c>
      <c r="E44" s="16">
        <v>22034904.95</v>
      </c>
      <c r="F44" s="16">
        <v>1273698.87</v>
      </c>
      <c r="G44" s="119">
        <f>1-(+F44/E44)</f>
        <v>0.9421963074998424</v>
      </c>
      <c r="H44" s="18"/>
    </row>
    <row r="45" spans="1:8" ht="15.75">
      <c r="A45" s="45" t="s">
        <v>38</v>
      </c>
      <c r="B45" s="46"/>
      <c r="C45" s="14"/>
      <c r="D45" s="15">
        <v>3</v>
      </c>
      <c r="E45" s="16">
        <v>1803961.13</v>
      </c>
      <c r="F45" s="16">
        <v>198959.52</v>
      </c>
      <c r="G45" s="119">
        <f>1-(+F45/E45)</f>
        <v>0.8897096413601772</v>
      </c>
      <c r="H45" s="18"/>
    </row>
    <row r="46" spans="1:8" ht="15.75">
      <c r="A46" s="45" t="s">
        <v>39</v>
      </c>
      <c r="B46" s="46"/>
      <c r="C46" s="14"/>
      <c r="D46" s="15">
        <v>385</v>
      </c>
      <c r="E46" s="16">
        <v>40502644.75</v>
      </c>
      <c r="F46" s="16">
        <v>1894186.95</v>
      </c>
      <c r="G46" s="119">
        <f>1-(+F46/E46)</f>
        <v>0.9532330058520437</v>
      </c>
      <c r="H46" s="18"/>
    </row>
    <row r="47" spans="1:8" ht="15.75">
      <c r="A47" s="45" t="s">
        <v>40</v>
      </c>
      <c r="B47" s="46"/>
      <c r="C47" s="14"/>
      <c r="D47" s="15">
        <v>37</v>
      </c>
      <c r="E47" s="16">
        <v>4604911.5</v>
      </c>
      <c r="F47" s="16">
        <v>435081.24</v>
      </c>
      <c r="G47" s="119">
        <f>1-(+F47/E47)</f>
        <v>0.9055180018117612</v>
      </c>
      <c r="H47" s="18"/>
    </row>
    <row r="48" spans="1:8" ht="15.75">
      <c r="A48" s="45" t="s">
        <v>41</v>
      </c>
      <c r="B48" s="46"/>
      <c r="C48" s="14"/>
      <c r="D48" s="15">
        <v>141</v>
      </c>
      <c r="E48" s="16">
        <v>28651096.51</v>
      </c>
      <c r="F48" s="16">
        <v>1905289.47</v>
      </c>
      <c r="G48" s="119">
        <f>1-(+F48/E48)</f>
        <v>0.9335002948548583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43</v>
      </c>
      <c r="B50" s="46"/>
      <c r="C50" s="14"/>
      <c r="D50" s="15">
        <v>49</v>
      </c>
      <c r="E50" s="16">
        <v>9033494.7</v>
      </c>
      <c r="F50" s="16">
        <v>533478.8</v>
      </c>
      <c r="G50" s="119">
        <f>1-(+F50/E50)</f>
        <v>0.940944361211614</v>
      </c>
      <c r="H50" s="18"/>
    </row>
    <row r="51" spans="1:8" ht="15.75">
      <c r="A51" s="45" t="s">
        <v>44</v>
      </c>
      <c r="B51" s="46"/>
      <c r="C51" s="14"/>
      <c r="D51" s="15">
        <v>8</v>
      </c>
      <c r="E51" s="16">
        <v>1113700</v>
      </c>
      <c r="F51" s="16">
        <v>94353</v>
      </c>
      <c r="G51" s="119">
        <f>1-(+F51/E51)</f>
        <v>0.9152796983029541</v>
      </c>
      <c r="H51" s="18"/>
    </row>
    <row r="52" spans="1:8" ht="15.75">
      <c r="A52" s="78" t="s">
        <v>45</v>
      </c>
      <c r="B52" s="46"/>
      <c r="C52" s="14"/>
      <c r="D52" s="15">
        <v>6</v>
      </c>
      <c r="E52" s="16">
        <v>951425</v>
      </c>
      <c r="F52" s="16">
        <v>44870</v>
      </c>
      <c r="G52" s="119">
        <f>1-(+F52/E52)</f>
        <v>0.9528391623091679</v>
      </c>
      <c r="H52" s="18"/>
    </row>
    <row r="53" spans="1:8" ht="15.75">
      <c r="A53" s="79" t="s">
        <v>66</v>
      </c>
      <c r="B53" s="46"/>
      <c r="C53" s="14"/>
      <c r="D53" s="15">
        <v>2</v>
      </c>
      <c r="E53" s="16">
        <v>350700</v>
      </c>
      <c r="F53" s="16">
        <v>-6850</v>
      </c>
      <c r="G53" s="119">
        <f>1-(+F53/E53)</f>
        <v>1.019532363843741</v>
      </c>
      <c r="H53" s="18"/>
    </row>
    <row r="54" spans="1:8" ht="15.75">
      <c r="A54" s="45" t="s">
        <v>116</v>
      </c>
      <c r="B54" s="46"/>
      <c r="C54" s="14"/>
      <c r="D54" s="15">
        <v>1657</v>
      </c>
      <c r="E54" s="16">
        <v>133799230.76</v>
      </c>
      <c r="F54" s="16">
        <v>15371490.22</v>
      </c>
      <c r="G54" s="119">
        <f>1-(+F54/E54)</f>
        <v>0.885115257145444</v>
      </c>
      <c r="H54" s="18"/>
    </row>
    <row r="55" spans="1:8" ht="15.75">
      <c r="A55" s="126" t="s">
        <v>117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46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47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30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31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49</v>
      </c>
      <c r="B61" s="28"/>
      <c r="C61" s="29"/>
      <c r="D61" s="30">
        <f>SUM(D44:D57)</f>
        <v>2404</v>
      </c>
      <c r="E61" s="31">
        <f>SUM(E44:E60)</f>
        <v>242846069.3</v>
      </c>
      <c r="F61" s="31">
        <f>SUM(F44:F60)</f>
        <v>21744558.07</v>
      </c>
      <c r="G61" s="111">
        <f>1-(+F61/E61)</f>
        <v>0.9104595016395434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50</v>
      </c>
      <c r="B63" s="56"/>
      <c r="C63" s="56"/>
      <c r="D63" s="56"/>
      <c r="E63" s="56"/>
      <c r="F63" s="57">
        <f>F61+F39</f>
        <v>25571186.27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54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MARCH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113205</v>
      </c>
      <c r="F9" s="122">
        <v>177630</v>
      </c>
      <c r="G9" s="119">
        <f>F9/E9</f>
        <v>1.569100304756857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589064</v>
      </c>
      <c r="F10" s="122">
        <v>166820</v>
      </c>
      <c r="G10" s="119">
        <f>F10/E10</f>
        <v>0.28319503483492453</v>
      </c>
      <c r="H10" s="18"/>
    </row>
    <row r="11" spans="1:8" ht="15.75">
      <c r="A11" s="112" t="s">
        <v>145</v>
      </c>
      <c r="B11" s="13"/>
      <c r="C11" s="14"/>
      <c r="D11" s="15">
        <v>1</v>
      </c>
      <c r="E11" s="121">
        <v>32047</v>
      </c>
      <c r="F11" s="122">
        <v>-1811</v>
      </c>
      <c r="G11" s="119">
        <f>F11/E11</f>
        <v>-0.05651074983617811</v>
      </c>
      <c r="H11" s="18"/>
    </row>
    <row r="12" spans="1:8" ht="15.75">
      <c r="A12" s="112" t="s">
        <v>26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84</v>
      </c>
      <c r="B13" s="13"/>
      <c r="C13" s="14"/>
      <c r="D13" s="15">
        <v>23</v>
      </c>
      <c r="E13" s="121">
        <v>4127619</v>
      </c>
      <c r="F13" s="122">
        <v>926341</v>
      </c>
      <c r="G13" s="119">
        <f>F13/E13</f>
        <v>0.22442502566249453</v>
      </c>
      <c r="H13" s="18"/>
    </row>
    <row r="14" spans="1:8" ht="15.75">
      <c r="A14" s="112" t="s">
        <v>124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126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131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90</v>
      </c>
      <c r="B17" s="13"/>
      <c r="C17" s="14"/>
      <c r="D17" s="15">
        <v>2</v>
      </c>
      <c r="E17" s="121">
        <v>1063826</v>
      </c>
      <c r="F17" s="122">
        <v>124102</v>
      </c>
      <c r="G17" s="119">
        <f>F17/E17</f>
        <v>0.11665629529641125</v>
      </c>
      <c r="H17" s="18"/>
    </row>
    <row r="18" spans="1:8" ht="15.75">
      <c r="A18" s="114" t="s">
        <v>135</v>
      </c>
      <c r="B18" s="13"/>
      <c r="C18" s="14"/>
      <c r="D18" s="15">
        <v>1</v>
      </c>
      <c r="E18" s="121">
        <v>387563</v>
      </c>
      <c r="F18" s="122">
        <v>119401.5</v>
      </c>
      <c r="G18" s="119">
        <f>F18/E18</f>
        <v>0.30808281492299316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1396708</v>
      </c>
      <c r="F19" s="122">
        <v>141126</v>
      </c>
      <c r="G19" s="119">
        <f>F19/E19</f>
        <v>0.10104187847424086</v>
      </c>
      <c r="H19" s="18"/>
    </row>
    <row r="20" spans="1:8" ht="15.75">
      <c r="A20" s="112" t="s">
        <v>65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115</v>
      </c>
      <c r="B21" s="13"/>
      <c r="C21" s="14"/>
      <c r="D21" s="15">
        <v>1</v>
      </c>
      <c r="E21" s="121">
        <v>172365</v>
      </c>
      <c r="F21" s="122">
        <v>41426</v>
      </c>
      <c r="G21" s="119">
        <f aca="true" t="shared" si="0" ref="G21:G30">F21/E21</f>
        <v>0.24033881588489542</v>
      </c>
      <c r="H21" s="18"/>
    </row>
    <row r="22" spans="1:8" ht="15.75">
      <c r="A22" s="112" t="s">
        <v>18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137</v>
      </c>
      <c r="B23" s="13"/>
      <c r="C23" s="14"/>
      <c r="D23" s="15">
        <v>3</v>
      </c>
      <c r="E23" s="121">
        <v>914973</v>
      </c>
      <c r="F23" s="122">
        <v>230469.15</v>
      </c>
      <c r="G23" s="119">
        <f t="shared" si="0"/>
        <v>0.2518862851690706</v>
      </c>
      <c r="H23" s="18"/>
    </row>
    <row r="24" spans="1:8" ht="15.75">
      <c r="A24" s="112" t="s">
        <v>19</v>
      </c>
      <c r="B24" s="13"/>
      <c r="C24" s="14"/>
      <c r="D24" s="15">
        <v>2</v>
      </c>
      <c r="E24" s="121">
        <v>787631</v>
      </c>
      <c r="F24" s="122">
        <v>181508</v>
      </c>
      <c r="G24" s="119">
        <f t="shared" si="0"/>
        <v>0.23044801436205534</v>
      </c>
      <c r="H24" s="18"/>
    </row>
    <row r="25" spans="1:8" ht="15.75">
      <c r="A25" s="113" t="s">
        <v>21</v>
      </c>
      <c r="B25" s="13"/>
      <c r="C25" s="14"/>
      <c r="D25" s="15">
        <v>4</v>
      </c>
      <c r="E25" s="121">
        <v>817143</v>
      </c>
      <c r="F25" s="122">
        <v>118886.5</v>
      </c>
      <c r="G25" s="119">
        <f t="shared" si="0"/>
        <v>0.14549044659257926</v>
      </c>
      <c r="H25" s="18"/>
    </row>
    <row r="26" spans="1:8" ht="15.75">
      <c r="A26" s="113" t="s">
        <v>22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23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24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25</v>
      </c>
      <c r="B29" s="13"/>
      <c r="C29" s="14"/>
      <c r="D29" s="15">
        <v>1</v>
      </c>
      <c r="E29" s="121">
        <v>150074</v>
      </c>
      <c r="F29" s="122">
        <v>34048</v>
      </c>
      <c r="G29" s="119">
        <f t="shared" si="0"/>
        <v>0.22687474179404826</v>
      </c>
      <c r="H29" s="18"/>
    </row>
    <row r="30" spans="1:8" ht="15.75">
      <c r="A30" s="114" t="s">
        <v>75</v>
      </c>
      <c r="B30" s="13"/>
      <c r="C30" s="14"/>
      <c r="D30" s="15">
        <v>1</v>
      </c>
      <c r="E30" s="121">
        <v>54486</v>
      </c>
      <c r="F30" s="122">
        <v>19952</v>
      </c>
      <c r="G30" s="119">
        <f t="shared" si="0"/>
        <v>0.36618580919869326</v>
      </c>
      <c r="H30" s="18"/>
    </row>
    <row r="31" spans="1:8" ht="15.75">
      <c r="A31" s="114" t="s">
        <v>92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129</v>
      </c>
      <c r="B32" s="13"/>
      <c r="C32" s="14"/>
      <c r="D32" s="15">
        <v>1</v>
      </c>
      <c r="E32" s="121">
        <v>246350</v>
      </c>
      <c r="F32" s="122">
        <v>100895.5</v>
      </c>
      <c r="G32" s="119">
        <f>F32/E32</f>
        <v>0.40956159935051756</v>
      </c>
      <c r="H32" s="18"/>
    </row>
    <row r="33" spans="1:8" ht="15.75">
      <c r="A33" s="114" t="s">
        <v>28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88</v>
      </c>
      <c r="B34" s="13"/>
      <c r="C34" s="14"/>
      <c r="D34" s="15">
        <v>6</v>
      </c>
      <c r="E34" s="121">
        <v>2784346</v>
      </c>
      <c r="F34" s="122">
        <v>438430.5</v>
      </c>
      <c r="G34" s="119">
        <f>F34/E34</f>
        <v>0.1574626501160416</v>
      </c>
      <c r="H34" s="18"/>
    </row>
    <row r="35" spans="1:8" ht="15">
      <c r="A35" s="20" t="s">
        <v>29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48</v>
      </c>
      <c r="B36" s="13"/>
      <c r="C36" s="14"/>
      <c r="D36" s="21"/>
      <c r="E36" s="121"/>
      <c r="F36" s="122">
        <v>-0.5</v>
      </c>
      <c r="G36" s="120"/>
      <c r="H36" s="18"/>
    </row>
    <row r="37" spans="1:8" ht="15">
      <c r="A37" s="20" t="s">
        <v>31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32</v>
      </c>
      <c r="B39" s="28"/>
      <c r="C39" s="29"/>
      <c r="D39" s="30">
        <f>SUM(D9:D38)</f>
        <v>53</v>
      </c>
      <c r="E39" s="31">
        <f>SUM(E9:E38)</f>
        <v>13637400</v>
      </c>
      <c r="F39" s="31">
        <f>SUM(F9:F38)</f>
        <v>2819224.65</v>
      </c>
      <c r="G39" s="107">
        <f>F39/E39</f>
        <v>0.20672742971534164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33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34</v>
      </c>
      <c r="F42" s="39" t="s">
        <v>34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35</v>
      </c>
      <c r="F43" s="41" t="s">
        <v>8</v>
      </c>
      <c r="G43" s="110" t="s">
        <v>36</v>
      </c>
      <c r="H43" s="2"/>
    </row>
    <row r="44" spans="1:8" ht="15.75">
      <c r="A44" s="45" t="s">
        <v>37</v>
      </c>
      <c r="B44" s="46"/>
      <c r="C44" s="14"/>
      <c r="D44" s="15">
        <v>136</v>
      </c>
      <c r="E44" s="16">
        <v>28629511.5</v>
      </c>
      <c r="F44" s="16">
        <v>1583657.11</v>
      </c>
      <c r="G44" s="119">
        <f>1-(+F44/E44)</f>
        <v>0.9446844522652788</v>
      </c>
      <c r="H44" s="18"/>
    </row>
    <row r="45" spans="1:8" ht="15.75">
      <c r="A45" s="45" t="s">
        <v>38</v>
      </c>
      <c r="B45" s="46"/>
      <c r="C45" s="14"/>
      <c r="D45" s="15">
        <v>16</v>
      </c>
      <c r="E45" s="16">
        <v>3232756.26</v>
      </c>
      <c r="F45" s="16">
        <v>279470.19</v>
      </c>
      <c r="G45" s="119">
        <f aca="true" t="shared" si="1" ref="G45:G54">1-(+F45/E45)</f>
        <v>0.9135504914311109</v>
      </c>
      <c r="H45" s="18"/>
    </row>
    <row r="46" spans="1:8" ht="15.75">
      <c r="A46" s="45" t="s">
        <v>39</v>
      </c>
      <c r="B46" s="46"/>
      <c r="C46" s="14"/>
      <c r="D46" s="15">
        <v>163</v>
      </c>
      <c r="E46" s="16">
        <v>23654700.14</v>
      </c>
      <c r="F46" s="16">
        <v>1311187.99</v>
      </c>
      <c r="G46" s="119">
        <f t="shared" si="1"/>
        <v>0.9445696634394115</v>
      </c>
      <c r="H46" s="18"/>
    </row>
    <row r="47" spans="1:8" ht="15.75">
      <c r="A47" s="45" t="s">
        <v>40</v>
      </c>
      <c r="B47" s="46"/>
      <c r="C47" s="14"/>
      <c r="D47" s="15">
        <v>2</v>
      </c>
      <c r="E47" s="16">
        <v>1047406.5</v>
      </c>
      <c r="F47" s="16">
        <v>867.5</v>
      </c>
      <c r="G47" s="119">
        <f t="shared" si="1"/>
        <v>0.999171763780347</v>
      </c>
      <c r="H47" s="18"/>
    </row>
    <row r="48" spans="1:8" ht="15.75">
      <c r="A48" s="45" t="s">
        <v>41</v>
      </c>
      <c r="B48" s="46"/>
      <c r="C48" s="14"/>
      <c r="D48" s="15">
        <v>119</v>
      </c>
      <c r="E48" s="16">
        <v>23185327.65</v>
      </c>
      <c r="F48" s="16">
        <v>1689323.11</v>
      </c>
      <c r="G48" s="119">
        <f t="shared" si="1"/>
        <v>0.9271382688439169</v>
      </c>
      <c r="H48" s="18"/>
    </row>
    <row r="49" spans="1:8" ht="15.75">
      <c r="A49" s="45" t="s">
        <v>42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43</v>
      </c>
      <c r="B50" s="46"/>
      <c r="C50" s="14"/>
      <c r="D50" s="15">
        <v>17</v>
      </c>
      <c r="E50" s="16">
        <v>3038575</v>
      </c>
      <c r="F50" s="16">
        <v>160960</v>
      </c>
      <c r="G50" s="119">
        <f t="shared" si="1"/>
        <v>0.9470278008606008</v>
      </c>
      <c r="H50" s="18"/>
    </row>
    <row r="51" spans="1:8" ht="15.75">
      <c r="A51" s="45" t="s">
        <v>44</v>
      </c>
      <c r="B51" s="46"/>
      <c r="C51" s="14"/>
      <c r="D51" s="15">
        <v>4</v>
      </c>
      <c r="E51" s="16">
        <v>1244165</v>
      </c>
      <c r="F51" s="16">
        <v>86970</v>
      </c>
      <c r="G51" s="119">
        <f t="shared" si="1"/>
        <v>0.9300976960451387</v>
      </c>
      <c r="H51" s="18"/>
    </row>
    <row r="52" spans="1:8" ht="15.75">
      <c r="A52" s="78" t="s">
        <v>45</v>
      </c>
      <c r="B52" s="46"/>
      <c r="C52" s="14"/>
      <c r="D52" s="15">
        <v>2</v>
      </c>
      <c r="E52" s="16">
        <v>405975</v>
      </c>
      <c r="F52" s="16">
        <v>50975</v>
      </c>
      <c r="G52" s="119">
        <f t="shared" si="1"/>
        <v>0.8744380811626331</v>
      </c>
      <c r="H52" s="18"/>
    </row>
    <row r="53" spans="1:8" ht="15.75">
      <c r="A53" s="79" t="s">
        <v>66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116</v>
      </c>
      <c r="B54" s="46"/>
      <c r="C54" s="14"/>
      <c r="D54" s="15">
        <v>1457</v>
      </c>
      <c r="E54" s="16">
        <v>116195859.47</v>
      </c>
      <c r="F54" s="16">
        <v>14116098.98</v>
      </c>
      <c r="G54" s="119">
        <f t="shared" si="1"/>
        <v>0.87851461278924</v>
      </c>
      <c r="H54" s="18"/>
    </row>
    <row r="55" spans="1:8" ht="15.75">
      <c r="A55" s="126" t="s">
        <v>117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46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47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48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31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49</v>
      </c>
      <c r="B62" s="28"/>
      <c r="C62" s="29"/>
      <c r="D62" s="30">
        <f>SUM(D44:D58)</f>
        <v>1916</v>
      </c>
      <c r="E62" s="31">
        <f>SUM(E44:E61)</f>
        <v>200634276.51999998</v>
      </c>
      <c r="F62" s="31">
        <f>SUM(F44:F61)</f>
        <v>19279509.880000003</v>
      </c>
      <c r="G62" s="111">
        <f>1-(+F62/E62)</f>
        <v>0.9039071976413853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50</v>
      </c>
      <c r="B64" s="56"/>
      <c r="C64" s="56"/>
      <c r="D64" s="56"/>
      <c r="E64" s="56"/>
      <c r="F64" s="57">
        <f>F62+F39</f>
        <v>22098734.53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54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2018-05-09T19:26:31Z</dcterms:modified>
  <cp:category/>
  <cp:version/>
  <cp:contentType/>
  <cp:contentStatus/>
</cp:coreProperties>
</file>