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<sst xmlns="http://schemas.openxmlformats.org/spreadsheetml/2006/main" count="934" uniqueCount="153">
  <si>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</si>
  <si>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</si>
  <si>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</si>
  <si>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</si>
  <si>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</si>
  <si>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</si>
  <si>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</si>
  <si>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</si>
  <si>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</si>
  <si>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</si>
  <si>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</si>
  <si>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</si>
  <si>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</si>
  <si>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</si>
  <si>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</si>
  <si>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</si>
  <si>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</si>
  <si>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</si>
  <si>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</si>
  <si>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</si>
  <si>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</si>
  <si>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</si>
  <si>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</si>
  <si>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</si>
  <si>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</si>
  <si>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</si>
  <si>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</si>
  <si>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</si>
  <si>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</si>
  <si>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</si>
  <si>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</si>
  <si>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</si>
  <si>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</si>
  <si>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</si>
  <si>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</si>
  <si>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</si>
  <si>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</si>
  <si>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</si>
  <si>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</si>
  <si>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</si>
  <si>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</si>
  <si>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</si>
  <si>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</si>
  <si>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</si>
  <si>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</si>
  <si>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</si>
  <si>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</si>
  <si>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</si>
  <si>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</si>
  <si>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</si>
  <si>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</si>
  <si>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</si>
  <si>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</si>
  <si>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</si>
  <si>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</si>
  <si>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</si>
  <si>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</si>
  <si>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</si>
  <si>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</si>
  <si>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</si>
  <si>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</si>
  <si>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</si>
  <si>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</si>
  <si>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</si>
  <si>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</si>
  <si>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</si>
  <si>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</si>
  <si>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</si>
  <si>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</si>
  <si>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</si>
  <si>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</si>
  <si>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</si>
  <si>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</si>
  <si>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</si>
  <si>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</si>
  <si>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</si>
  <si>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</si>
  <si>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</si>
  <si>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</si>
  <si>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</si>
  <si>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</si>
  <si>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</si>
  <si>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</si>
  <si>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</si>
  <si>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</si>
  <si>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</si>
  <si>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</si>
  <si>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</si>
  <si>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</si>
  <si>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</si>
  <si>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</si>
  <si>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</si>
  <si>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</si>
  <si>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</si>
  <si>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</si>
  <si>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</si>
  <si>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</si>
  <si>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</si>
  <si>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</si>
  <si>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</si>
  <si>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</si>
  <si>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</si>
  <si>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</si>
  <si>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</si>
  <si>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</si>
  <si>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</si>
  <si>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</si>
  <si>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</si>
  <si>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</si>
  <si>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</si>
  <si>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</si>
  <si>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</si>
  <si>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</si>
  <si>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</si>
  <si>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</si>
  <si>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</si>
  <si>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</si>
  <si>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</si>
  <si>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</si>
  <si>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</si>
  <si>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</si>
  <si>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</si>
  <si>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</si>
  <si>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</si>
  <si>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</si>
  <si>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</si>
  <si>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</si>
  <si>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</si>
  <si>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</si>
  <si>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</si>
  <si>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</si>
  <si>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</si>
  <si>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</si>
  <si>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</si>
  <si>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</si>
  <si>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</si>
  <si>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</si>
  <si>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</si>
  <si>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</si>
  <si>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</si>
  <si>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</si>
  <si>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</si>
  <si>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</si>
  <si>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</si>
  <si>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</si>
  <si>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</si>
  <si>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</si>
  <si>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</si>
  <si>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MONTH ENDED:   JUNE 2020</t>
  </si>
  <si>
    <t>SLOT</t>
  </si>
  <si>
    <t>HANDLE</t>
  </si>
  <si>
    <t>PAYOUT % (1)</t>
  </si>
  <si>
    <t xml:space="preserve">CASINO HAD NO OPEN TABLES DURING THE MONTH OF JUNE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</si>
</sst>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" fontId="17" fillId="0" borderId="12" xfId="0" applyNumberFormat="1" applyFont="1" applyBorder="1" applyAlignment="1">
      <alignment horizontal="center"/>
    </xf>
    <xf numFmtId="0" fontId="20" fillId="35" borderId="16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64" fontId="17" fillId="35" borderId="12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4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4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0" fontId="14" fillId="37" borderId="0" xfId="0" applyFont="1" applyFill="1" applyAlignment="1">
      <alignment/>
    </xf>
    <xf numFmtId="0" fontId="16" fillId="37" borderId="0" xfId="0" applyFont="1" applyFill="1" applyAlignment="1">
      <alignment/>
    </xf>
    <xf numFmtId="164" fontId="17" fillId="0" borderId="22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37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85"/>
      <c r="F9" s="85"/>
      <c r="G9" s="86"/>
      <c r="H9" s="15"/>
    </row>
    <row r="10" spans="1:8" ht="15.75">
      <c r="A10" s="104" t="s">
        <v>11</v>
      </c>
      <c r="B10" s="13"/>
      <c r="C10" s="14"/>
      <c r="D10" s="84"/>
      <c r="E10" s="85"/>
      <c r="F10" s="85"/>
      <c r="G10" s="86"/>
      <c r="H10" s="15"/>
    </row>
    <row r="11" spans="1:8" ht="15.75">
      <c r="A11" s="104" t="s">
        <v>114</v>
      </c>
      <c r="B11" s="13"/>
      <c r="C11" s="14"/>
      <c r="D11" s="84">
        <v>2</v>
      </c>
      <c r="E11" s="85">
        <v>612440</v>
      </c>
      <c r="F11" s="85">
        <v>102905</v>
      </c>
      <c r="G11" s="86">
        <f>F11/E11</f>
        <v>0.16802462282019462</v>
      </c>
      <c r="H11" s="15"/>
    </row>
    <row r="12" spans="1:8" ht="15.75">
      <c r="A12" s="104" t="s">
        <v>12</v>
      </c>
      <c r="B12" s="13"/>
      <c r="C12" s="14"/>
      <c r="D12" s="84"/>
      <c r="E12" s="85"/>
      <c r="F12" s="85"/>
      <c r="G12" s="86"/>
      <c r="H12" s="15"/>
    </row>
    <row r="13" spans="1:8" ht="15.75">
      <c r="A13" s="104" t="s">
        <v>122</v>
      </c>
      <c r="B13" s="13"/>
      <c r="C13" s="14"/>
      <c r="D13" s="84">
        <v>1</v>
      </c>
      <c r="E13" s="85">
        <v>25495</v>
      </c>
      <c r="F13" s="85">
        <v>5692</v>
      </c>
      <c r="G13" s="86">
        <f>F13/E13</f>
        <v>0.22325946263973329</v>
      </c>
      <c r="H13" s="15"/>
    </row>
    <row r="14" spans="1:8" ht="15.75">
      <c r="A14" s="104" t="s">
        <v>54</v>
      </c>
      <c r="B14" s="13"/>
      <c r="C14" s="14"/>
      <c r="D14" s="84"/>
      <c r="E14" s="85"/>
      <c r="F14" s="85"/>
      <c r="G14" s="86"/>
      <c r="H14" s="15"/>
    </row>
    <row r="15" spans="1:8" ht="15.75">
      <c r="A15" s="104" t="s">
        <v>126</v>
      </c>
      <c r="B15" s="13"/>
      <c r="C15" s="14"/>
      <c r="D15" s="84">
        <v>2</v>
      </c>
      <c r="E15" s="85">
        <v>241718</v>
      </c>
      <c r="F15" s="85">
        <v>70104.5</v>
      </c>
      <c r="G15" s="86">
        <f>F15/E15</f>
        <v>0.29002598068824004</v>
      </c>
      <c r="H15" s="15"/>
    </row>
    <row r="16" spans="1:8" ht="15.75">
      <c r="A16" s="104" t="s">
        <v>133</v>
      </c>
      <c r="B16" s="13"/>
      <c r="C16" s="14"/>
      <c r="D16" s="84">
        <v>2</v>
      </c>
      <c r="E16" s="85">
        <v>2622237</v>
      </c>
      <c r="F16" s="85">
        <v>109055.5</v>
      </c>
      <c r="G16" s="86">
        <f>F16/E16</f>
        <v>0.04158872748725611</v>
      </c>
      <c r="H16" s="15"/>
    </row>
    <row r="17" spans="1:8" ht="15.75">
      <c r="A17" s="104" t="s">
        <v>13</v>
      </c>
      <c r="B17" s="13"/>
      <c r="C17" s="14"/>
      <c r="D17" s="84"/>
      <c r="E17" s="85"/>
      <c r="F17" s="85"/>
      <c r="G17" s="86"/>
      <c r="H17" s="15"/>
    </row>
    <row r="18" spans="1:8" ht="15.75">
      <c r="A18" s="104" t="s">
        <v>14</v>
      </c>
      <c r="B18" s="13"/>
      <c r="C18" s="14"/>
      <c r="D18" s="84">
        <v>1</v>
      </c>
      <c r="E18" s="85">
        <v>187142</v>
      </c>
      <c r="F18" s="85">
        <v>-37480</v>
      </c>
      <c r="G18" s="86">
        <f>F18/E18</f>
        <v>-0.20027572645370895</v>
      </c>
      <c r="H18" s="15"/>
    </row>
    <row r="19" spans="1:8" ht="15.75">
      <c r="A19" s="104" t="s">
        <v>15</v>
      </c>
      <c r="B19" s="13"/>
      <c r="C19" s="14"/>
      <c r="D19" s="84"/>
      <c r="E19" s="85"/>
      <c r="F19" s="85"/>
      <c r="G19" s="86"/>
      <c r="H19" s="15"/>
    </row>
    <row r="20" spans="1:8" ht="15.75">
      <c r="A20" s="104" t="s">
        <v>16</v>
      </c>
      <c r="B20" s="13"/>
      <c r="C20" s="14"/>
      <c r="D20" s="84"/>
      <c r="E20" s="85"/>
      <c r="F20" s="85"/>
      <c r="G20" s="86"/>
      <c r="H20" s="15"/>
    </row>
    <row r="21" spans="1:8" ht="15.75">
      <c r="A21" s="104" t="s">
        <v>134</v>
      </c>
      <c r="B21" s="13"/>
      <c r="C21" s="14"/>
      <c r="D21" s="84"/>
      <c r="E21" s="85"/>
      <c r="F21" s="85"/>
      <c r="G21" s="86"/>
      <c r="H21" s="15"/>
    </row>
    <row r="22" spans="1:8" ht="15.75">
      <c r="A22" s="104" t="s">
        <v>57</v>
      </c>
      <c r="B22" s="13"/>
      <c r="C22" s="14"/>
      <c r="D22" s="84">
        <v>1</v>
      </c>
      <c r="E22" s="85">
        <v>207465</v>
      </c>
      <c r="F22" s="85">
        <v>32287</v>
      </c>
      <c r="G22" s="86">
        <f>F22/E22</f>
        <v>0.15562625021087895</v>
      </c>
      <c r="H22" s="15"/>
    </row>
    <row r="23" spans="1:8" ht="15.75">
      <c r="A23" s="104" t="s">
        <v>18</v>
      </c>
      <c r="B23" s="13"/>
      <c r="C23" s="14"/>
      <c r="D23" s="84">
        <v>5</v>
      </c>
      <c r="E23" s="85">
        <v>1411905</v>
      </c>
      <c r="F23" s="85">
        <v>279926.5</v>
      </c>
      <c r="G23" s="86">
        <f>F23/E23</f>
        <v>0.1982615685899547</v>
      </c>
      <c r="H23" s="15"/>
    </row>
    <row r="24" spans="1:8" ht="15.75">
      <c r="A24" s="104" t="s">
        <v>19</v>
      </c>
      <c r="B24" s="13"/>
      <c r="C24" s="14"/>
      <c r="D24" s="84">
        <v>1</v>
      </c>
      <c r="E24" s="85">
        <v>25910</v>
      </c>
      <c r="F24" s="85">
        <v>7762</v>
      </c>
      <c r="G24" s="86">
        <f>F24/E24</f>
        <v>0.2995754534928599</v>
      </c>
      <c r="H24" s="15"/>
    </row>
    <row r="25" spans="1:8" ht="15.75">
      <c r="A25" s="105" t="s">
        <v>20</v>
      </c>
      <c r="B25" s="13"/>
      <c r="C25" s="14"/>
      <c r="D25" s="84">
        <v>3</v>
      </c>
      <c r="E25" s="85">
        <v>369629</v>
      </c>
      <c r="F25" s="85">
        <v>107772</v>
      </c>
      <c r="G25" s="86">
        <f>F25/E25</f>
        <v>0.29156803172911216</v>
      </c>
      <c r="H25" s="15"/>
    </row>
    <row r="26" spans="1:8" ht="15.75">
      <c r="A26" s="105" t="s">
        <v>21</v>
      </c>
      <c r="B26" s="13"/>
      <c r="C26" s="14"/>
      <c r="D26" s="84"/>
      <c r="E26" s="85"/>
      <c r="F26" s="85"/>
      <c r="G26" s="86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86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86"/>
      <c r="H28" s="15"/>
    </row>
    <row r="29" spans="1:8" ht="15.75">
      <c r="A29" s="81" t="s">
        <v>24</v>
      </c>
      <c r="B29" s="13"/>
      <c r="C29" s="14"/>
      <c r="D29" s="84">
        <v>1</v>
      </c>
      <c r="E29" s="87">
        <v>33900</v>
      </c>
      <c r="F29" s="87">
        <v>10420</v>
      </c>
      <c r="G29" s="86">
        <f>F29/E29</f>
        <v>0.30737463126843656</v>
      </c>
      <c r="H29" s="15"/>
    </row>
    <row r="30" spans="1:8" ht="15.75">
      <c r="A30" s="81" t="s">
        <v>25</v>
      </c>
      <c r="B30" s="13"/>
      <c r="C30" s="14"/>
      <c r="D30" s="84">
        <v>1</v>
      </c>
      <c r="E30" s="87">
        <v>2820</v>
      </c>
      <c r="F30" s="85">
        <v>1590</v>
      </c>
      <c r="G30" s="86">
        <f>F30/E30</f>
        <v>0.5638297872340425</v>
      </c>
      <c r="H30" s="15"/>
    </row>
    <row r="31" spans="1:8" ht="15.75">
      <c r="A31" s="81" t="s">
        <v>26</v>
      </c>
      <c r="B31" s="13"/>
      <c r="C31" s="14"/>
      <c r="D31" s="84">
        <v>9</v>
      </c>
      <c r="E31" s="87">
        <v>1913522</v>
      </c>
      <c r="F31" s="87">
        <v>416143.5</v>
      </c>
      <c r="G31" s="86">
        <f>F31/E31</f>
        <v>0.21747515837288517</v>
      </c>
      <c r="H31" s="15"/>
    </row>
    <row r="32" spans="1:8" ht="15.75">
      <c r="A32" s="81" t="s">
        <v>128</v>
      </c>
      <c r="B32" s="13"/>
      <c r="C32" s="14"/>
      <c r="D32" s="84"/>
      <c r="E32" s="87"/>
      <c r="F32" s="87"/>
      <c r="G32" s="86"/>
      <c r="H32" s="15"/>
    </row>
    <row r="33" spans="1:8" ht="15.75">
      <c r="A33" s="81" t="s">
        <v>105</v>
      </c>
      <c r="B33" s="13"/>
      <c r="C33" s="14"/>
      <c r="D33" s="84">
        <v>1</v>
      </c>
      <c r="E33" s="87">
        <v>96785</v>
      </c>
      <c r="F33" s="87">
        <v>35176</v>
      </c>
      <c r="G33" s="86">
        <f>F33/E33</f>
        <v>0.36344474866973187</v>
      </c>
      <c r="H33" s="15"/>
    </row>
    <row r="34" spans="1:8" ht="15.75">
      <c r="A34" s="81" t="s">
        <v>27</v>
      </c>
      <c r="B34" s="13"/>
      <c r="C34" s="14"/>
      <c r="D34" s="84"/>
      <c r="E34" s="87"/>
      <c r="F34" s="87"/>
      <c r="G34" s="86"/>
      <c r="H34" s="15"/>
    </row>
    <row r="35" spans="1:8" ht="15">
      <c r="A35" s="16" t="s">
        <v>28</v>
      </c>
      <c r="B35" s="13"/>
      <c r="C35" s="14"/>
      <c r="D35" s="88"/>
      <c r="E35" s="89"/>
      <c r="F35" s="85"/>
      <c r="G35" s="90"/>
      <c r="H35" s="15"/>
    </row>
    <row r="36" spans="1:8" ht="15">
      <c r="A36" s="16" t="s">
        <v>29</v>
      </c>
      <c r="B36" s="13"/>
      <c r="C36" s="14"/>
      <c r="D36" s="88"/>
      <c r="E36" s="89"/>
      <c r="F36" s="87"/>
      <c r="G36" s="90"/>
      <c r="H36" s="15"/>
    </row>
    <row r="37" spans="1:8" ht="15">
      <c r="A37" s="16" t="s">
        <v>30</v>
      </c>
      <c r="B37" s="13"/>
      <c r="C37" s="14"/>
      <c r="D37" s="88"/>
      <c r="E37" s="89"/>
      <c r="F37" s="87"/>
      <c r="G37" s="90"/>
      <c r="H37" s="15"/>
    </row>
    <row r="38" spans="1:8" ht="15">
      <c r="A38" s="17"/>
      <c r="B38" s="18"/>
      <c r="C38" s="14"/>
      <c r="D38" s="88"/>
      <c r="E38" s="91"/>
      <c r="F38" s="91"/>
      <c r="G38" s="90"/>
      <c r="H38" s="15"/>
    </row>
    <row r="39" spans="1:8" ht="15.75">
      <c r="A39" s="19" t="s">
        <v>31</v>
      </c>
      <c r="B39" s="20"/>
      <c r="C39" s="21"/>
      <c r="D39" s="92">
        <f>SUM(D9:D38)</f>
        <v>30</v>
      </c>
      <c r="E39" s="93">
        <f>SUM(E9:E38)</f>
        <v>7750968</v>
      </c>
      <c r="F39" s="93">
        <f>SUM(F9:F38)</f>
        <v>1141354</v>
      </c>
      <c r="G39" s="94">
        <f>F39/E39</f>
        <v>0.14725309148483132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>
      <c r="A44" s="27" t="s">
        <v>33</v>
      </c>
      <c r="B44" s="28"/>
      <c r="C44" s="14"/>
      <c r="D44" s="84">
        <v>111</v>
      </c>
      <c r="E44" s="85">
        <v>9359502.25</v>
      </c>
      <c r="F44" s="85">
        <v>429519.84</v>
      </c>
      <c r="G44" s="86">
        <f aca="true" t="shared" si="0" ref="G44:G50">1-(+F44/E44)</f>
        <v>0.9541086877777074</v>
      </c>
      <c r="H44" s="15"/>
    </row>
    <row r="45" spans="1:8" ht="15.75">
      <c r="A45" s="27" t="s">
        <v>34</v>
      </c>
      <c r="B45" s="28"/>
      <c r="C45" s="14"/>
      <c r="D45" s="84">
        <v>3</v>
      </c>
      <c r="E45" s="85">
        <v>2462648.48</v>
      </c>
      <c r="F45" s="85">
        <v>248420.77</v>
      </c>
      <c r="G45" s="86">
        <f t="shared" si="0"/>
        <v>0.8991245514666388</v>
      </c>
      <c r="H45" s="15"/>
    </row>
    <row r="46" spans="1:8" ht="15.75">
      <c r="A46" s="27" t="s">
        <v>35</v>
      </c>
      <c r="B46" s="28"/>
      <c r="C46" s="14"/>
      <c r="D46" s="84">
        <v>126</v>
      </c>
      <c r="E46" s="85">
        <v>4909601.75</v>
      </c>
      <c r="F46" s="85">
        <v>322359.44</v>
      </c>
      <c r="G46" s="86">
        <f t="shared" si="0"/>
        <v>0.9343410206337001</v>
      </c>
      <c r="H46" s="15"/>
    </row>
    <row r="47" spans="1:8" ht="15.75">
      <c r="A47" s="27" t="s">
        <v>36</v>
      </c>
      <c r="B47" s="28"/>
      <c r="C47" s="14"/>
      <c r="D47" s="84">
        <v>6</v>
      </c>
      <c r="E47" s="85">
        <v>3221369</v>
      </c>
      <c r="F47" s="85">
        <v>119445.62</v>
      </c>
      <c r="G47" s="86">
        <f t="shared" si="0"/>
        <v>0.9629208513523287</v>
      </c>
      <c r="H47" s="15"/>
    </row>
    <row r="48" spans="1:8" ht="15.75">
      <c r="A48" s="27" t="s">
        <v>37</v>
      </c>
      <c r="B48" s="28"/>
      <c r="C48" s="14"/>
      <c r="D48" s="84">
        <v>153</v>
      </c>
      <c r="E48" s="85">
        <v>8904394.33</v>
      </c>
      <c r="F48" s="85">
        <v>700477.18</v>
      </c>
      <c r="G48" s="86">
        <f t="shared" si="0"/>
        <v>0.9213335400432564</v>
      </c>
      <c r="H48" s="15"/>
    </row>
    <row r="49" spans="1:8" ht="15.75">
      <c r="A49" s="27" t="s">
        <v>38</v>
      </c>
      <c r="B49" s="28"/>
      <c r="C49" s="14"/>
      <c r="D49" s="84">
        <v>11</v>
      </c>
      <c r="E49" s="85">
        <v>1326645</v>
      </c>
      <c r="F49" s="85">
        <v>34078</v>
      </c>
      <c r="G49" s="86">
        <f t="shared" si="0"/>
        <v>0.9743126458095421</v>
      </c>
      <c r="H49" s="15"/>
    </row>
    <row r="50" spans="1:8" ht="15.75">
      <c r="A50" s="27" t="s">
        <v>39</v>
      </c>
      <c r="B50" s="28"/>
      <c r="C50" s="14"/>
      <c r="D50" s="84">
        <v>16</v>
      </c>
      <c r="E50" s="85">
        <v>1081011.53</v>
      </c>
      <c r="F50" s="85">
        <v>28791.53</v>
      </c>
      <c r="G50" s="86">
        <f t="shared" si="0"/>
        <v>0.9733661212660701</v>
      </c>
      <c r="H50" s="15"/>
    </row>
    <row r="51" spans="1:8" ht="15.75">
      <c r="A51" s="27" t="s">
        <v>40</v>
      </c>
      <c r="B51" s="28"/>
      <c r="C51" s="14"/>
      <c r="D51" s="84"/>
      <c r="E51" s="85"/>
      <c r="F51" s="85"/>
      <c r="G51" s="86"/>
      <c r="H51" s="15"/>
    </row>
    <row r="52" spans="1:8" ht="15.75">
      <c r="A52" s="27" t="s">
        <v>41</v>
      </c>
      <c r="B52" s="28"/>
      <c r="C52" s="14"/>
      <c r="D52" s="84">
        <v>1</v>
      </c>
      <c r="E52" s="85">
        <v>42525</v>
      </c>
      <c r="F52" s="85">
        <v>11650</v>
      </c>
      <c r="G52" s="86">
        <f>1-(+F52/E52)</f>
        <v>0.7260435038212816</v>
      </c>
      <c r="H52" s="15"/>
    </row>
    <row r="53" spans="1:8" ht="15.75">
      <c r="A53" s="29" t="s">
        <v>62</v>
      </c>
      <c r="B53" s="30"/>
      <c r="C53" s="14"/>
      <c r="D53" s="84">
        <v>837</v>
      </c>
      <c r="E53" s="85">
        <v>68934523.91</v>
      </c>
      <c r="F53" s="85">
        <v>7710994.05</v>
      </c>
      <c r="G53" s="86">
        <f>1-(+F53/E53)</f>
        <v>0.8881403161633876</v>
      </c>
      <c r="H53" s="15"/>
    </row>
    <row r="54" spans="1:8" ht="15.75">
      <c r="A54" s="29" t="s">
        <v>63</v>
      </c>
      <c r="B54" s="30"/>
      <c r="C54" s="14"/>
      <c r="D54" s="84"/>
      <c r="E54" s="85"/>
      <c r="F54" s="85"/>
      <c r="G54" s="86"/>
      <c r="H54" s="15"/>
    </row>
    <row r="55" spans="1:8" ht="15">
      <c r="A55" s="31" t="s">
        <v>42</v>
      </c>
      <c r="B55" s="30"/>
      <c r="C55" s="14"/>
      <c r="D55" s="88"/>
      <c r="E55" s="91"/>
      <c r="F55" s="85"/>
      <c r="G55" s="90"/>
      <c r="H55" s="15"/>
    </row>
    <row r="56" spans="1:8" ht="15">
      <c r="A56" s="16" t="s">
        <v>43</v>
      </c>
      <c r="B56" s="28"/>
      <c r="C56" s="14"/>
      <c r="D56" s="88"/>
      <c r="E56" s="91"/>
      <c r="F56" s="85"/>
      <c r="G56" s="90"/>
      <c r="H56" s="15"/>
    </row>
    <row r="57" spans="1:8" ht="15">
      <c r="A57" s="16" t="s">
        <v>44</v>
      </c>
      <c r="B57" s="28"/>
      <c r="C57" s="14"/>
      <c r="D57" s="88"/>
      <c r="E57" s="89"/>
      <c r="F57" s="87"/>
      <c r="G57" s="90"/>
      <c r="H57" s="15"/>
    </row>
    <row r="58" spans="1:8" ht="15">
      <c r="A58" s="16" t="s">
        <v>30</v>
      </c>
      <c r="B58" s="28"/>
      <c r="C58" s="14"/>
      <c r="D58" s="88"/>
      <c r="E58" s="89"/>
      <c r="F58" s="87"/>
      <c r="G58" s="90"/>
      <c r="H58" s="15"/>
    </row>
    <row r="59" spans="1:8" ht="15.75">
      <c r="A59" s="32"/>
      <c r="B59" s="18"/>
      <c r="C59" s="14"/>
      <c r="D59" s="88"/>
      <c r="E59" s="91"/>
      <c r="F59" s="91"/>
      <c r="G59" s="90"/>
      <c r="H59" s="15"/>
    </row>
    <row r="60" spans="1:8" ht="15.75">
      <c r="A60" s="20" t="s">
        <v>45</v>
      </c>
      <c r="B60" s="20"/>
      <c r="C60" s="21"/>
      <c r="D60" s="92">
        <f>SUM(D44:D56)</f>
        <v>1264</v>
      </c>
      <c r="E60" s="93">
        <f>SUM(E44:E59)</f>
        <v>100242221.25</v>
      </c>
      <c r="F60" s="93">
        <f>SUM(F44:F59)</f>
        <v>9605736.43</v>
      </c>
      <c r="G60" s="94">
        <f>1-(+F60/E60)</f>
        <v>0.9041747448308863</v>
      </c>
      <c r="H60" s="15"/>
    </row>
    <row r="61" spans="1:8" ht="15">
      <c r="A61" s="33"/>
      <c r="B61" s="33"/>
      <c r="C61" s="33"/>
      <c r="D61" s="102"/>
      <c r="E61" s="103"/>
      <c r="F61" s="34"/>
      <c r="G61" s="34"/>
      <c r="H61" s="2"/>
    </row>
    <row r="62" spans="1:8" ht="18">
      <c r="A62" s="35" t="s">
        <v>46</v>
      </c>
      <c r="B62" s="36"/>
      <c r="C62" s="36"/>
      <c r="D62" s="36"/>
      <c r="E62" s="36"/>
      <c r="F62" s="37">
        <f>F60+F39</f>
        <v>10747090.43</v>
      </c>
      <c r="G62" s="36"/>
      <c r="H62" s="2"/>
    </row>
    <row r="63" spans="1:8" ht="18">
      <c r="A63" s="38"/>
      <c r="B63" s="39"/>
      <c r="C63" s="39"/>
      <c r="D63" s="39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29"/>
      <c r="B70" s="130"/>
      <c r="C70" s="130"/>
      <c r="D70" s="130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85"/>
      <c r="F9" s="85"/>
      <c r="G9" s="115"/>
      <c r="H9" s="15"/>
    </row>
    <row r="10" spans="1:8" ht="15.75">
      <c r="A10" s="104" t="s">
        <v>11</v>
      </c>
      <c r="B10" s="13"/>
      <c r="C10" s="14"/>
      <c r="D10" s="84"/>
      <c r="E10" s="85"/>
      <c r="F10" s="85"/>
      <c r="G10" s="115"/>
      <c r="H10" s="15"/>
    </row>
    <row r="11" spans="1:8" ht="15.75">
      <c r="A11" s="104" t="s">
        <v>131</v>
      </c>
      <c r="B11" s="13"/>
      <c r="C11" s="14"/>
      <c r="D11" s="84"/>
      <c r="E11" s="85"/>
      <c r="F11" s="85"/>
      <c r="G11" s="115"/>
      <c r="H11" s="15"/>
    </row>
    <row r="12" spans="1:8" ht="15.75">
      <c r="A12" s="104" t="s">
        <v>25</v>
      </c>
      <c r="B12" s="13"/>
      <c r="C12" s="14"/>
      <c r="D12" s="84">
        <v>1</v>
      </c>
      <c r="E12" s="85">
        <v>34646</v>
      </c>
      <c r="F12" s="85">
        <v>4546</v>
      </c>
      <c r="G12" s="115">
        <f>F12/E12</f>
        <v>0.13121283842290596</v>
      </c>
      <c r="H12" s="15"/>
    </row>
    <row r="13" spans="1:8" ht="15.75">
      <c r="A13" s="104" t="s">
        <v>77</v>
      </c>
      <c r="B13" s="13"/>
      <c r="C13" s="14"/>
      <c r="D13" s="84"/>
      <c r="E13" s="85"/>
      <c r="F13" s="85"/>
      <c r="G13" s="115"/>
      <c r="H13" s="15"/>
    </row>
    <row r="14" spans="1:8" ht="15.75">
      <c r="A14" s="104" t="s">
        <v>114</v>
      </c>
      <c r="B14" s="13"/>
      <c r="C14" s="14"/>
      <c r="D14" s="84"/>
      <c r="E14" s="85"/>
      <c r="F14" s="85"/>
      <c r="G14" s="115"/>
      <c r="H14" s="15"/>
    </row>
    <row r="15" spans="1:8" ht="15.75">
      <c r="A15" s="104" t="s">
        <v>116</v>
      </c>
      <c r="B15" s="13"/>
      <c r="C15" s="14"/>
      <c r="D15" s="84">
        <v>11</v>
      </c>
      <c r="E15" s="85">
        <v>1832800</v>
      </c>
      <c r="F15" s="85">
        <v>531435</v>
      </c>
      <c r="G15" s="115">
        <f>F15/E15</f>
        <v>0.28995798777826276</v>
      </c>
      <c r="H15" s="15"/>
    </row>
    <row r="16" spans="1:8" ht="15.75">
      <c r="A16" s="104" t="s">
        <v>111</v>
      </c>
      <c r="B16" s="13"/>
      <c r="C16" s="14"/>
      <c r="D16" s="84"/>
      <c r="E16" s="85"/>
      <c r="F16" s="85"/>
      <c r="G16" s="115"/>
      <c r="H16" s="15"/>
    </row>
    <row r="17" spans="1:8" ht="15.75">
      <c r="A17" s="104" t="s">
        <v>83</v>
      </c>
      <c r="B17" s="13"/>
      <c r="C17" s="14"/>
      <c r="D17" s="84"/>
      <c r="E17" s="85"/>
      <c r="F17" s="85"/>
      <c r="G17" s="115"/>
      <c r="H17" s="15"/>
    </row>
    <row r="18" spans="1:8" ht="15.75">
      <c r="A18" s="81" t="s">
        <v>122</v>
      </c>
      <c r="B18" s="13"/>
      <c r="C18" s="14"/>
      <c r="D18" s="84"/>
      <c r="E18" s="85"/>
      <c r="F18" s="85"/>
      <c r="G18" s="115"/>
      <c r="H18" s="15"/>
    </row>
    <row r="19" spans="1:8" ht="15.75">
      <c r="A19" s="104" t="s">
        <v>15</v>
      </c>
      <c r="B19" s="13"/>
      <c r="C19" s="14"/>
      <c r="D19" s="84"/>
      <c r="E19" s="85"/>
      <c r="F19" s="85"/>
      <c r="G19" s="115"/>
      <c r="H19" s="15"/>
    </row>
    <row r="20" spans="1:8" ht="15.75">
      <c r="A20" s="104" t="s">
        <v>60</v>
      </c>
      <c r="B20" s="13"/>
      <c r="C20" s="14"/>
      <c r="D20" s="84"/>
      <c r="E20" s="85"/>
      <c r="F20" s="85"/>
      <c r="G20" s="115"/>
      <c r="H20" s="15"/>
    </row>
    <row r="21" spans="1:8" ht="15.75">
      <c r="A21" s="104" t="s">
        <v>105</v>
      </c>
      <c r="B21" s="13"/>
      <c r="C21" s="14"/>
      <c r="D21" s="84">
        <v>1</v>
      </c>
      <c r="E21" s="85">
        <v>69386</v>
      </c>
      <c r="F21" s="85">
        <v>4512</v>
      </c>
      <c r="G21" s="115">
        <f>F21/E21</f>
        <v>0.06502752716686364</v>
      </c>
      <c r="H21" s="15"/>
    </row>
    <row r="22" spans="1:8" ht="15.75">
      <c r="A22" s="104" t="s">
        <v>134</v>
      </c>
      <c r="B22" s="13"/>
      <c r="C22" s="14"/>
      <c r="D22" s="84"/>
      <c r="E22" s="85"/>
      <c r="F22" s="85"/>
      <c r="G22" s="115"/>
      <c r="H22" s="15"/>
    </row>
    <row r="23" spans="1:8" ht="15.75">
      <c r="A23" s="104" t="s">
        <v>124</v>
      </c>
      <c r="B23" s="13"/>
      <c r="C23" s="14"/>
      <c r="D23" s="84"/>
      <c r="E23" s="85"/>
      <c r="F23" s="85"/>
      <c r="G23" s="115"/>
      <c r="H23" s="15"/>
    </row>
    <row r="24" spans="1:8" ht="15.75">
      <c r="A24" s="104" t="s">
        <v>18</v>
      </c>
      <c r="B24" s="13"/>
      <c r="C24" s="14"/>
      <c r="D24" s="84"/>
      <c r="E24" s="85"/>
      <c r="F24" s="85"/>
      <c r="G24" s="115"/>
      <c r="H24" s="15"/>
    </row>
    <row r="25" spans="1:8" ht="15.75">
      <c r="A25" s="105" t="s">
        <v>20</v>
      </c>
      <c r="B25" s="13"/>
      <c r="C25" s="14"/>
      <c r="D25" s="84">
        <v>3</v>
      </c>
      <c r="E25" s="85">
        <v>675475</v>
      </c>
      <c r="F25" s="85">
        <v>137315</v>
      </c>
      <c r="G25" s="115">
        <f>F25/E25</f>
        <v>0.2032865761131056</v>
      </c>
      <c r="H25" s="15"/>
    </row>
    <row r="26" spans="1:8" ht="15.75">
      <c r="A26" s="105" t="s">
        <v>21</v>
      </c>
      <c r="B26" s="13"/>
      <c r="C26" s="14"/>
      <c r="D26" s="84"/>
      <c r="E26" s="85"/>
      <c r="F26" s="85"/>
      <c r="G26" s="115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115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115"/>
      <c r="H28" s="15"/>
    </row>
    <row r="29" spans="1:8" ht="15.75">
      <c r="A29" s="81" t="s">
        <v>24</v>
      </c>
      <c r="B29" s="13"/>
      <c r="C29" s="14"/>
      <c r="D29" s="84">
        <v>1</v>
      </c>
      <c r="E29" s="85">
        <v>173795</v>
      </c>
      <c r="F29" s="85">
        <v>50716</v>
      </c>
      <c r="G29" s="115">
        <f>F29/E29</f>
        <v>0.29181506947840846</v>
      </c>
      <c r="H29" s="15"/>
    </row>
    <row r="30" spans="1:8" ht="15.75">
      <c r="A30" s="81" t="s">
        <v>70</v>
      </c>
      <c r="B30" s="13"/>
      <c r="C30" s="14"/>
      <c r="D30" s="84"/>
      <c r="E30" s="85"/>
      <c r="F30" s="85"/>
      <c r="G30" s="115"/>
      <c r="H30" s="15"/>
    </row>
    <row r="31" spans="1:8" ht="15.75">
      <c r="A31" s="81" t="s">
        <v>84</v>
      </c>
      <c r="B31" s="13"/>
      <c r="C31" s="14"/>
      <c r="D31" s="84"/>
      <c r="E31" s="85"/>
      <c r="F31" s="85"/>
      <c r="G31" s="115"/>
      <c r="H31" s="15"/>
    </row>
    <row r="32" spans="1:8" ht="15.75">
      <c r="A32" s="81" t="s">
        <v>118</v>
      </c>
      <c r="B32" s="13"/>
      <c r="C32" s="14"/>
      <c r="D32" s="84">
        <v>1</v>
      </c>
      <c r="E32" s="85">
        <v>22402</v>
      </c>
      <c r="F32" s="85">
        <v>9824</v>
      </c>
      <c r="G32" s="115">
        <f>F32/E32</f>
        <v>0.4385322739041157</v>
      </c>
      <c r="H32" s="15"/>
    </row>
    <row r="33" spans="1:8" ht="15.75">
      <c r="A33" s="81" t="s">
        <v>27</v>
      </c>
      <c r="B33" s="13"/>
      <c r="C33" s="14"/>
      <c r="D33" s="84">
        <v>1</v>
      </c>
      <c r="E33" s="85">
        <v>170394</v>
      </c>
      <c r="F33" s="85">
        <v>48782.5</v>
      </c>
      <c r="G33" s="115">
        <f>F33/E33</f>
        <v>0.286292357712126</v>
      </c>
      <c r="H33" s="15"/>
    </row>
    <row r="34" spans="1:8" ht="15.75">
      <c r="A34" s="81" t="s">
        <v>81</v>
      </c>
      <c r="B34" s="13"/>
      <c r="C34" s="14"/>
      <c r="D34" s="84"/>
      <c r="E34" s="85"/>
      <c r="F34" s="85"/>
      <c r="G34" s="115"/>
      <c r="H34" s="15"/>
    </row>
    <row r="35" spans="1:8" ht="15">
      <c r="A35" s="16" t="s">
        <v>28</v>
      </c>
      <c r="B35" s="13"/>
      <c r="C35" s="14"/>
      <c r="D35" s="88"/>
      <c r="E35" s="106"/>
      <c r="F35" s="85"/>
      <c r="G35" s="116"/>
      <c r="H35" s="15"/>
    </row>
    <row r="36" spans="1:8" ht="15">
      <c r="A36" s="16" t="s">
        <v>44</v>
      </c>
      <c r="B36" s="13"/>
      <c r="C36" s="14"/>
      <c r="D36" s="88"/>
      <c r="E36" s="106"/>
      <c r="F36" s="85">
        <v>10</v>
      </c>
      <c r="G36" s="116"/>
      <c r="H36" s="15"/>
    </row>
    <row r="37" spans="1:8" ht="15">
      <c r="A37" s="16" t="s">
        <v>30</v>
      </c>
      <c r="B37" s="13"/>
      <c r="C37" s="14"/>
      <c r="D37" s="88"/>
      <c r="E37" s="106"/>
      <c r="F37" s="85"/>
      <c r="G37" s="116"/>
      <c r="H37" s="15"/>
    </row>
    <row r="38" spans="1:8" ht="15">
      <c r="A38" s="17"/>
      <c r="B38" s="18"/>
      <c r="C38" s="14"/>
      <c r="D38" s="88"/>
      <c r="E38" s="107"/>
      <c r="F38" s="107"/>
      <c r="G38" s="116"/>
      <c r="H38" s="15"/>
    </row>
    <row r="39" spans="1:8" ht="15.75">
      <c r="A39" s="19" t="s">
        <v>31</v>
      </c>
      <c r="B39" s="20"/>
      <c r="C39" s="21"/>
      <c r="D39" s="92">
        <f>SUM(D9:D38)</f>
        <v>19</v>
      </c>
      <c r="E39" s="93">
        <f>SUM(E9:E38)</f>
        <v>2978898</v>
      </c>
      <c r="F39" s="93">
        <f>SUM(F9:F38)</f>
        <v>787140.5</v>
      </c>
      <c r="G39" s="117">
        <f>F39/E39</f>
        <v>0.2642388225444443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118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119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120" t="s">
        <v>151</v>
      </c>
      <c r="H43" s="2"/>
    </row>
    <row r="44" spans="1:8" ht="15.75">
      <c r="A44" s="27" t="s">
        <v>33</v>
      </c>
      <c r="B44" s="28"/>
      <c r="C44" s="14"/>
      <c r="D44" s="84">
        <v>57</v>
      </c>
      <c r="E44" s="122">
        <v>6829589.1</v>
      </c>
      <c r="F44" s="85">
        <v>419657.05</v>
      </c>
      <c r="G44" s="115">
        <f>1-(+F44/E44)</f>
        <v>0.9385531041684484</v>
      </c>
      <c r="H44" s="15"/>
    </row>
    <row r="45" spans="1:8" ht="15.75">
      <c r="A45" s="27" t="s">
        <v>34</v>
      </c>
      <c r="B45" s="28"/>
      <c r="C45" s="14"/>
      <c r="D45" s="84">
        <v>5</v>
      </c>
      <c r="E45" s="122">
        <v>1027054.69</v>
      </c>
      <c r="F45" s="85">
        <v>66515.68</v>
      </c>
      <c r="G45" s="115">
        <f>1-(+F45/E45)</f>
        <v>0.9352364770370699</v>
      </c>
      <c r="H45" s="15"/>
    </row>
    <row r="46" spans="1:8" ht="15.75">
      <c r="A46" s="27" t="s">
        <v>35</v>
      </c>
      <c r="B46" s="28"/>
      <c r="C46" s="14"/>
      <c r="D46" s="84">
        <v>114</v>
      </c>
      <c r="E46" s="122">
        <v>6356610.25</v>
      </c>
      <c r="F46" s="85">
        <v>431643.46</v>
      </c>
      <c r="G46" s="115">
        <f>1-(+F46/E46)</f>
        <v>0.932095339650563</v>
      </c>
      <c r="H46" s="15"/>
    </row>
    <row r="47" spans="1:8" ht="15.75">
      <c r="A47" s="27" t="s">
        <v>36</v>
      </c>
      <c r="B47" s="28"/>
      <c r="C47" s="14"/>
      <c r="D47" s="84">
        <v>6</v>
      </c>
      <c r="E47" s="122">
        <v>2594448.25</v>
      </c>
      <c r="F47" s="85">
        <v>79566.72</v>
      </c>
      <c r="G47" s="115">
        <f>1-(+F47/E47)</f>
        <v>0.9693319302090532</v>
      </c>
      <c r="H47" s="15"/>
    </row>
    <row r="48" spans="1:8" ht="15.75">
      <c r="A48" s="27" t="s">
        <v>37</v>
      </c>
      <c r="B48" s="28"/>
      <c r="C48" s="14"/>
      <c r="D48" s="84">
        <v>95</v>
      </c>
      <c r="E48" s="122">
        <v>17892509.16</v>
      </c>
      <c r="F48" s="85">
        <v>1244549.07</v>
      </c>
      <c r="G48" s="115">
        <f aca="true" t="shared" si="0" ref="G48:G54">1-(+F48/E48)</f>
        <v>0.9304430105989673</v>
      </c>
      <c r="H48" s="15"/>
    </row>
    <row r="49" spans="1:8" ht="15.75">
      <c r="A49" s="27" t="s">
        <v>38</v>
      </c>
      <c r="B49" s="28"/>
      <c r="C49" s="14"/>
      <c r="D49" s="84">
        <v>6</v>
      </c>
      <c r="E49" s="122">
        <v>1998390</v>
      </c>
      <c r="F49" s="85">
        <v>69594</v>
      </c>
      <c r="G49" s="115">
        <f t="shared" si="0"/>
        <v>0.9651749658475073</v>
      </c>
      <c r="H49" s="15"/>
    </row>
    <row r="50" spans="1:8" ht="15.75">
      <c r="A50" s="27" t="s">
        <v>39</v>
      </c>
      <c r="B50" s="28"/>
      <c r="C50" s="14"/>
      <c r="D50" s="84">
        <v>17</v>
      </c>
      <c r="E50" s="122">
        <v>837410</v>
      </c>
      <c r="F50" s="85">
        <v>126960.6</v>
      </c>
      <c r="G50" s="115">
        <f t="shared" si="0"/>
        <v>0.8483889612018007</v>
      </c>
      <c r="H50" s="15"/>
    </row>
    <row r="51" spans="1:8" ht="15.75">
      <c r="A51" s="27" t="s">
        <v>40</v>
      </c>
      <c r="B51" s="28"/>
      <c r="C51" s="14"/>
      <c r="D51" s="84"/>
      <c r="E51" s="122"/>
      <c r="F51" s="85"/>
      <c r="G51" s="115"/>
      <c r="H51" s="15"/>
    </row>
    <row r="52" spans="1:8" ht="15.75">
      <c r="A52" s="54" t="s">
        <v>41</v>
      </c>
      <c r="B52" s="28"/>
      <c r="C52" s="14"/>
      <c r="D52" s="84">
        <v>4</v>
      </c>
      <c r="E52" s="122">
        <v>93300</v>
      </c>
      <c r="F52" s="85">
        <v>30175</v>
      </c>
      <c r="G52" s="115">
        <f t="shared" si="0"/>
        <v>0.6765809217577706</v>
      </c>
      <c r="H52" s="15"/>
    </row>
    <row r="53" spans="1:8" ht="15.75">
      <c r="A53" s="55" t="s">
        <v>61</v>
      </c>
      <c r="B53" s="28"/>
      <c r="C53" s="14"/>
      <c r="D53" s="84"/>
      <c r="E53" s="122"/>
      <c r="F53" s="85"/>
      <c r="G53" s="115"/>
      <c r="H53" s="15"/>
    </row>
    <row r="54" spans="1:8" ht="15.75">
      <c r="A54" s="27" t="s">
        <v>106</v>
      </c>
      <c r="B54" s="28"/>
      <c r="C54" s="14"/>
      <c r="D54" s="84">
        <v>1022</v>
      </c>
      <c r="E54" s="122">
        <v>82837568.54</v>
      </c>
      <c r="F54" s="85">
        <v>9724734.85</v>
      </c>
      <c r="G54" s="115">
        <f t="shared" si="0"/>
        <v>0.8826047767770466</v>
      </c>
      <c r="H54" s="15"/>
    </row>
    <row r="55" spans="1:8" ht="15.75">
      <c r="A55" s="82" t="s">
        <v>107</v>
      </c>
      <c r="B55" s="30"/>
      <c r="C55" s="14"/>
      <c r="D55" s="84"/>
      <c r="E55" s="85"/>
      <c r="F55" s="85"/>
      <c r="G55" s="115"/>
      <c r="H55" s="15"/>
    </row>
    <row r="56" spans="1:8" ht="15.75">
      <c r="A56" s="56"/>
      <c r="B56" s="30"/>
      <c r="C56" s="14"/>
      <c r="D56" s="84"/>
      <c r="E56" s="85"/>
      <c r="F56" s="85"/>
      <c r="G56" s="115"/>
      <c r="H56" s="15"/>
    </row>
    <row r="57" spans="1:8" ht="15">
      <c r="A57" s="16" t="s">
        <v>42</v>
      </c>
      <c r="B57" s="30"/>
      <c r="C57" s="14"/>
      <c r="D57" s="88"/>
      <c r="E57" s="107"/>
      <c r="F57" s="85"/>
      <c r="G57" s="116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116"/>
      <c r="H58" s="15"/>
    </row>
    <row r="59" spans="1:8" ht="15">
      <c r="A59" s="16" t="s">
        <v>44</v>
      </c>
      <c r="B59" s="28"/>
      <c r="C59" s="14"/>
      <c r="D59" s="88"/>
      <c r="E59" s="106"/>
      <c r="F59" s="85">
        <v>45</v>
      </c>
      <c r="G59" s="116"/>
      <c r="H59" s="15"/>
    </row>
    <row r="60" spans="1:8" ht="15">
      <c r="A60" s="16" t="s">
        <v>30</v>
      </c>
      <c r="B60" s="28"/>
      <c r="C60" s="14"/>
      <c r="D60" s="88"/>
      <c r="E60" s="106"/>
      <c r="F60" s="85"/>
      <c r="G60" s="116"/>
      <c r="H60" s="15"/>
    </row>
    <row r="61" spans="1:8" ht="15.75">
      <c r="A61" s="32"/>
      <c r="B61" s="18"/>
      <c r="C61" s="14"/>
      <c r="D61" s="88"/>
      <c r="E61" s="91"/>
      <c r="F61" s="91"/>
      <c r="G61" s="116"/>
      <c r="H61" s="2"/>
    </row>
    <row r="62" spans="1:8" ht="15.75">
      <c r="A62" s="20" t="s">
        <v>45</v>
      </c>
      <c r="B62" s="20"/>
      <c r="C62" s="21"/>
      <c r="D62" s="92">
        <f>SUM(D44:D58)</f>
        <v>1326</v>
      </c>
      <c r="E62" s="93">
        <f>SUM(E44:E61)</f>
        <v>120466879.99000001</v>
      </c>
      <c r="F62" s="93">
        <f>SUM(F44:F61)</f>
        <v>12193441.43</v>
      </c>
      <c r="G62" s="121">
        <f>1-(+F62/E62)</f>
        <v>0.898781794373589</v>
      </c>
      <c r="H62" s="2"/>
    </row>
    <row r="63" spans="1:8" ht="15">
      <c r="A63" s="33"/>
      <c r="B63" s="33"/>
      <c r="C63" s="33"/>
      <c r="D63" s="102"/>
      <c r="E63" s="103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12980581.93</v>
      </c>
      <c r="G64" s="36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29"/>
      <c r="B71" s="130"/>
      <c r="C71" s="130"/>
      <c r="D71" s="130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110"/>
      <c r="F9" s="85"/>
      <c r="G9" s="115"/>
      <c r="H9" s="15"/>
    </row>
    <row r="10" spans="1:8" ht="15.75">
      <c r="A10" s="104" t="s">
        <v>11</v>
      </c>
      <c r="B10" s="13"/>
      <c r="C10" s="14"/>
      <c r="D10" s="84">
        <v>3</v>
      </c>
      <c r="E10" s="110">
        <v>132804</v>
      </c>
      <c r="F10" s="85">
        <v>43652.5</v>
      </c>
      <c r="G10" s="115">
        <f>F10/E10</f>
        <v>0.3286986837745851</v>
      </c>
      <c r="H10" s="15"/>
    </row>
    <row r="11" spans="1:8" ht="15.75">
      <c r="A11" s="104" t="s">
        <v>76</v>
      </c>
      <c r="B11" s="13"/>
      <c r="C11" s="14"/>
      <c r="D11" s="84"/>
      <c r="E11" s="110"/>
      <c r="F11" s="85"/>
      <c r="G11" s="115"/>
      <c r="H11" s="15"/>
    </row>
    <row r="12" spans="1:8" ht="15.75">
      <c r="A12" s="104" t="s">
        <v>25</v>
      </c>
      <c r="B12" s="13"/>
      <c r="C12" s="14"/>
      <c r="D12" s="84"/>
      <c r="E12" s="110"/>
      <c r="F12" s="85"/>
      <c r="G12" s="115"/>
      <c r="H12" s="15"/>
    </row>
    <row r="13" spans="1:8" ht="15.75">
      <c r="A13" s="104" t="s">
        <v>77</v>
      </c>
      <c r="B13" s="13"/>
      <c r="C13" s="14"/>
      <c r="D13" s="84">
        <v>9</v>
      </c>
      <c r="E13" s="110">
        <v>874065</v>
      </c>
      <c r="F13" s="85">
        <v>229317</v>
      </c>
      <c r="G13" s="115">
        <f aca="true" t="shared" si="0" ref="G13:G18">F13/E13</f>
        <v>0.26235691853580684</v>
      </c>
      <c r="H13" s="15"/>
    </row>
    <row r="14" spans="1:8" ht="15.75">
      <c r="A14" s="104" t="s">
        <v>132</v>
      </c>
      <c r="B14" s="13"/>
      <c r="C14" s="14"/>
      <c r="D14" s="84"/>
      <c r="E14" s="110"/>
      <c r="F14" s="85"/>
      <c r="G14" s="115"/>
      <c r="H14" s="15"/>
    </row>
    <row r="15" spans="1:8" ht="15.75">
      <c r="A15" s="104" t="s">
        <v>121</v>
      </c>
      <c r="B15" s="13"/>
      <c r="C15" s="14"/>
      <c r="D15" s="84">
        <v>1</v>
      </c>
      <c r="E15" s="110">
        <v>186566</v>
      </c>
      <c r="F15" s="85">
        <v>52576.5</v>
      </c>
      <c r="G15" s="115">
        <f t="shared" si="0"/>
        <v>0.28181179850562266</v>
      </c>
      <c r="H15" s="15"/>
    </row>
    <row r="16" spans="1:8" ht="15.75">
      <c r="A16" s="104" t="s">
        <v>130</v>
      </c>
      <c r="B16" s="13"/>
      <c r="C16" s="14"/>
      <c r="D16" s="84"/>
      <c r="E16" s="110"/>
      <c r="F16" s="85"/>
      <c r="G16" s="115"/>
      <c r="H16" s="15"/>
    </row>
    <row r="17" spans="1:8" ht="15.75">
      <c r="A17" s="104" t="s">
        <v>56</v>
      </c>
      <c r="B17" s="13"/>
      <c r="C17" s="14"/>
      <c r="D17" s="84"/>
      <c r="E17" s="110"/>
      <c r="F17" s="85"/>
      <c r="G17" s="115"/>
      <c r="H17" s="15"/>
    </row>
    <row r="18" spans="1:8" ht="15.75">
      <c r="A18" s="104" t="s">
        <v>14</v>
      </c>
      <c r="B18" s="13"/>
      <c r="C18" s="14"/>
      <c r="D18" s="84">
        <v>1</v>
      </c>
      <c r="E18" s="110">
        <v>146566</v>
      </c>
      <c r="F18" s="85">
        <v>64956.5</v>
      </c>
      <c r="G18" s="115">
        <f t="shared" si="0"/>
        <v>0.4431894163721463</v>
      </c>
      <c r="H18" s="15"/>
    </row>
    <row r="19" spans="1:8" ht="15.75">
      <c r="A19" s="104" t="s">
        <v>15</v>
      </c>
      <c r="B19" s="13"/>
      <c r="C19" s="14"/>
      <c r="D19" s="84"/>
      <c r="E19" s="110"/>
      <c r="F19" s="85"/>
      <c r="G19" s="115"/>
      <c r="H19" s="15"/>
    </row>
    <row r="20" spans="1:8" ht="15.75">
      <c r="A20" s="81" t="s">
        <v>138</v>
      </c>
      <c r="B20" s="13"/>
      <c r="C20" s="14"/>
      <c r="D20" s="84"/>
      <c r="E20" s="110"/>
      <c r="F20" s="85"/>
      <c r="G20" s="115"/>
      <c r="H20" s="15"/>
    </row>
    <row r="21" spans="1:8" ht="15.75">
      <c r="A21" s="104" t="s">
        <v>78</v>
      </c>
      <c r="B21" s="13"/>
      <c r="C21" s="14"/>
      <c r="D21" s="84"/>
      <c r="E21" s="110"/>
      <c r="F21" s="85"/>
      <c r="G21" s="115"/>
      <c r="H21" s="15"/>
    </row>
    <row r="22" spans="1:8" ht="15.75">
      <c r="A22" s="104" t="s">
        <v>105</v>
      </c>
      <c r="B22" s="13"/>
      <c r="C22" s="14"/>
      <c r="D22" s="84"/>
      <c r="E22" s="110"/>
      <c r="F22" s="85"/>
      <c r="G22" s="115"/>
      <c r="H22" s="15"/>
    </row>
    <row r="23" spans="1:8" ht="15.75">
      <c r="A23" s="104" t="s">
        <v>74</v>
      </c>
      <c r="B23" s="13"/>
      <c r="C23" s="14"/>
      <c r="D23" s="84"/>
      <c r="E23" s="110"/>
      <c r="F23" s="85"/>
      <c r="G23" s="115"/>
      <c r="H23" s="15"/>
    </row>
    <row r="24" spans="1:8" ht="15.75">
      <c r="A24" s="104" t="s">
        <v>79</v>
      </c>
      <c r="B24" s="13"/>
      <c r="C24" s="14"/>
      <c r="D24" s="84"/>
      <c r="E24" s="110"/>
      <c r="F24" s="85"/>
      <c r="G24" s="115"/>
      <c r="H24" s="15"/>
    </row>
    <row r="25" spans="1:8" ht="15.75">
      <c r="A25" s="105" t="s">
        <v>20</v>
      </c>
      <c r="B25" s="13"/>
      <c r="C25" s="14"/>
      <c r="D25" s="84"/>
      <c r="E25" s="110"/>
      <c r="F25" s="85"/>
      <c r="G25" s="115"/>
      <c r="H25" s="15"/>
    </row>
    <row r="26" spans="1:8" ht="15.75">
      <c r="A26" s="105" t="s">
        <v>21</v>
      </c>
      <c r="B26" s="13"/>
      <c r="C26" s="14"/>
      <c r="D26" s="84"/>
      <c r="E26" s="110"/>
      <c r="F26" s="85"/>
      <c r="G26" s="115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115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115"/>
      <c r="H28" s="15"/>
    </row>
    <row r="29" spans="1:8" ht="15.75">
      <c r="A29" s="81" t="s">
        <v>24</v>
      </c>
      <c r="B29" s="13"/>
      <c r="C29" s="14"/>
      <c r="D29" s="84"/>
      <c r="E29" s="85"/>
      <c r="F29" s="85"/>
      <c r="G29" s="115"/>
      <c r="H29" s="15"/>
    </row>
    <row r="30" spans="1:8" ht="15.75">
      <c r="A30" s="81" t="s">
        <v>113</v>
      </c>
      <c r="B30" s="13"/>
      <c r="C30" s="14"/>
      <c r="D30" s="84">
        <v>1</v>
      </c>
      <c r="E30" s="85">
        <v>181031</v>
      </c>
      <c r="F30" s="85">
        <v>64413</v>
      </c>
      <c r="G30" s="115">
        <f>F30/E30</f>
        <v>0.3558119880020549</v>
      </c>
      <c r="H30" s="15"/>
    </row>
    <row r="31" spans="1:8" ht="15.75">
      <c r="A31" s="81" t="s">
        <v>80</v>
      </c>
      <c r="B31" s="13"/>
      <c r="C31" s="14"/>
      <c r="D31" s="84"/>
      <c r="E31" s="85"/>
      <c r="F31" s="85"/>
      <c r="G31" s="115"/>
      <c r="H31" s="15"/>
    </row>
    <row r="32" spans="1:8" ht="15.75">
      <c r="A32" s="81" t="s">
        <v>146</v>
      </c>
      <c r="B32" s="13"/>
      <c r="C32" s="14"/>
      <c r="D32" s="84">
        <v>1</v>
      </c>
      <c r="E32" s="85">
        <v>1690</v>
      </c>
      <c r="F32" s="85">
        <v>1020</v>
      </c>
      <c r="G32" s="115">
        <f>F32/E32</f>
        <v>0.6035502958579881</v>
      </c>
      <c r="H32" s="15"/>
    </row>
    <row r="33" spans="1:8" ht="15.75">
      <c r="A33" s="81" t="s">
        <v>27</v>
      </c>
      <c r="B33" s="13"/>
      <c r="C33" s="14"/>
      <c r="D33" s="84"/>
      <c r="E33" s="85"/>
      <c r="F33" s="85"/>
      <c r="G33" s="115"/>
      <c r="H33" s="15"/>
    </row>
    <row r="34" spans="1:8" ht="15.75">
      <c r="A34" s="81" t="s">
        <v>81</v>
      </c>
      <c r="B34" s="13"/>
      <c r="C34" s="14"/>
      <c r="D34" s="84">
        <v>2</v>
      </c>
      <c r="E34" s="85">
        <v>188708</v>
      </c>
      <c r="F34" s="85">
        <v>37567</v>
      </c>
      <c r="G34" s="115">
        <f>F34/E34</f>
        <v>0.19907476100642263</v>
      </c>
      <c r="H34" s="15"/>
    </row>
    <row r="35" spans="1:8" ht="15">
      <c r="A35" s="16" t="s">
        <v>28</v>
      </c>
      <c r="B35" s="13"/>
      <c r="C35" s="14"/>
      <c r="D35" s="88"/>
      <c r="E35" s="106"/>
      <c r="F35" s="85"/>
      <c r="G35" s="116"/>
      <c r="H35" s="15"/>
    </row>
    <row r="36" spans="1:8" ht="15">
      <c r="A36" s="16" t="s">
        <v>44</v>
      </c>
      <c r="B36" s="13"/>
      <c r="C36" s="14"/>
      <c r="D36" s="88"/>
      <c r="E36" s="106"/>
      <c r="F36" s="85"/>
      <c r="G36" s="116"/>
      <c r="H36" s="15"/>
    </row>
    <row r="37" spans="1:8" ht="15">
      <c r="A37" s="16" t="s">
        <v>30</v>
      </c>
      <c r="B37" s="13"/>
      <c r="C37" s="14"/>
      <c r="D37" s="88"/>
      <c r="E37" s="106"/>
      <c r="F37" s="85"/>
      <c r="G37" s="116"/>
      <c r="H37" s="15"/>
    </row>
    <row r="38" spans="1:8" ht="15">
      <c r="A38" s="17"/>
      <c r="B38" s="18"/>
      <c r="C38" s="14"/>
      <c r="D38" s="88"/>
      <c r="E38" s="107"/>
      <c r="F38" s="107"/>
      <c r="G38" s="116"/>
      <c r="H38" s="15"/>
    </row>
    <row r="39" spans="1:8" ht="15.75">
      <c r="A39" s="19" t="s">
        <v>31</v>
      </c>
      <c r="B39" s="20"/>
      <c r="C39" s="21"/>
      <c r="D39" s="92">
        <f>SUM(D9:D38)</f>
        <v>18</v>
      </c>
      <c r="E39" s="93">
        <f>SUM(E9:E38)</f>
        <v>1711430</v>
      </c>
      <c r="F39" s="93">
        <f>SUM(F9:F38)</f>
        <v>493502.5</v>
      </c>
      <c r="G39" s="117">
        <f>F39/E39</f>
        <v>0.2883568127238625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118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119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120" t="s">
        <v>151</v>
      </c>
      <c r="H43" s="2"/>
    </row>
    <row r="44" spans="1:8" ht="15.75">
      <c r="A44" s="27" t="s">
        <v>33</v>
      </c>
      <c r="B44" s="28"/>
      <c r="C44" s="14"/>
      <c r="D44" s="84">
        <v>19</v>
      </c>
      <c r="E44" s="85">
        <v>2348316.8</v>
      </c>
      <c r="F44" s="85">
        <v>120843.2</v>
      </c>
      <c r="G44" s="115">
        <f>1-(+F44/E44)</f>
        <v>0.9485405035640847</v>
      </c>
      <c r="H44" s="15"/>
    </row>
    <row r="45" spans="1:8" ht="15.75">
      <c r="A45" s="27" t="s">
        <v>34</v>
      </c>
      <c r="B45" s="28"/>
      <c r="C45" s="14"/>
      <c r="D45" s="84"/>
      <c r="E45" s="85"/>
      <c r="F45" s="85"/>
      <c r="G45" s="115"/>
      <c r="H45" s="15"/>
    </row>
    <row r="46" spans="1:8" ht="15.75">
      <c r="A46" s="27" t="s">
        <v>35</v>
      </c>
      <c r="B46" s="28"/>
      <c r="C46" s="14"/>
      <c r="D46" s="84">
        <v>120</v>
      </c>
      <c r="E46" s="85">
        <v>6041382.5</v>
      </c>
      <c r="F46" s="85">
        <v>462020.73</v>
      </c>
      <c r="G46" s="115">
        <f aca="true" t="shared" si="1" ref="G46:G52">1-(+F46/E46)</f>
        <v>0.9235240063015377</v>
      </c>
      <c r="H46" s="15"/>
    </row>
    <row r="47" spans="1:8" ht="15.75">
      <c r="A47" s="27" t="s">
        <v>36</v>
      </c>
      <c r="B47" s="28"/>
      <c r="C47" s="14"/>
      <c r="D47" s="84">
        <v>32</v>
      </c>
      <c r="E47" s="85">
        <v>2132320.5</v>
      </c>
      <c r="F47" s="85">
        <v>159536.82</v>
      </c>
      <c r="G47" s="115">
        <f t="shared" si="1"/>
        <v>0.9251815944179123</v>
      </c>
      <c r="H47" s="15"/>
    </row>
    <row r="48" spans="1:8" ht="15.75">
      <c r="A48" s="27" t="s">
        <v>37</v>
      </c>
      <c r="B48" s="28"/>
      <c r="C48" s="14"/>
      <c r="D48" s="84">
        <v>87</v>
      </c>
      <c r="E48" s="85">
        <v>6366425</v>
      </c>
      <c r="F48" s="85">
        <v>502875.06</v>
      </c>
      <c r="G48" s="115">
        <f t="shared" si="1"/>
        <v>0.9210113902229273</v>
      </c>
      <c r="H48" s="15"/>
    </row>
    <row r="49" spans="1:8" ht="15.75">
      <c r="A49" s="27" t="s">
        <v>38</v>
      </c>
      <c r="B49" s="28"/>
      <c r="C49" s="14"/>
      <c r="D49" s="84">
        <v>6</v>
      </c>
      <c r="E49" s="85">
        <v>1366526</v>
      </c>
      <c r="F49" s="85">
        <v>108359</v>
      </c>
      <c r="G49" s="115">
        <f t="shared" si="1"/>
        <v>0.9207047652221765</v>
      </c>
      <c r="H49" s="15"/>
    </row>
    <row r="50" spans="1:8" ht="15.75">
      <c r="A50" s="27" t="s">
        <v>39</v>
      </c>
      <c r="B50" s="28"/>
      <c r="C50" s="14"/>
      <c r="D50" s="84">
        <v>6</v>
      </c>
      <c r="E50" s="85">
        <v>856875</v>
      </c>
      <c r="F50" s="85">
        <v>68215</v>
      </c>
      <c r="G50" s="115">
        <f t="shared" si="1"/>
        <v>0.9203909555069293</v>
      </c>
      <c r="H50" s="15"/>
    </row>
    <row r="51" spans="1:8" ht="15.75">
      <c r="A51" s="27" t="s">
        <v>40</v>
      </c>
      <c r="B51" s="28"/>
      <c r="C51" s="14"/>
      <c r="D51" s="84">
        <v>1</v>
      </c>
      <c r="E51" s="85"/>
      <c r="F51" s="85"/>
      <c r="G51" s="115"/>
      <c r="H51" s="15"/>
    </row>
    <row r="52" spans="1:8" ht="15.75">
      <c r="A52" s="54" t="s">
        <v>41</v>
      </c>
      <c r="B52" s="28"/>
      <c r="C52" s="14"/>
      <c r="D52" s="84">
        <v>1</v>
      </c>
      <c r="E52" s="85">
        <v>241500</v>
      </c>
      <c r="F52" s="85">
        <v>29900</v>
      </c>
      <c r="G52" s="115">
        <f t="shared" si="1"/>
        <v>0.8761904761904762</v>
      </c>
      <c r="H52" s="15"/>
    </row>
    <row r="53" spans="1:8" ht="15.75">
      <c r="A53" s="55" t="s">
        <v>61</v>
      </c>
      <c r="B53" s="28"/>
      <c r="C53" s="14"/>
      <c r="D53" s="84"/>
      <c r="E53" s="85"/>
      <c r="F53" s="85"/>
      <c r="G53" s="115"/>
      <c r="H53" s="15"/>
    </row>
    <row r="54" spans="1:8" ht="15.75">
      <c r="A54" s="27" t="s">
        <v>106</v>
      </c>
      <c r="B54" s="28"/>
      <c r="C54" s="14"/>
      <c r="D54" s="84">
        <v>589</v>
      </c>
      <c r="E54" s="85">
        <v>34243379.56</v>
      </c>
      <c r="F54" s="85">
        <v>3933474.75</v>
      </c>
      <c r="G54" s="115">
        <f>1-(+F54/E54)</f>
        <v>0.8851318181633355</v>
      </c>
      <c r="H54" s="15"/>
    </row>
    <row r="55" spans="1:8" ht="15.75">
      <c r="A55" s="82" t="s">
        <v>107</v>
      </c>
      <c r="B55" s="30"/>
      <c r="C55" s="14"/>
      <c r="D55" s="84"/>
      <c r="E55" s="85"/>
      <c r="F55" s="85"/>
      <c r="G55" s="115"/>
      <c r="H55" s="15"/>
    </row>
    <row r="56" spans="1:8" ht="15">
      <c r="A56" s="16" t="s">
        <v>42</v>
      </c>
      <c r="B56" s="30"/>
      <c r="C56" s="14"/>
      <c r="D56" s="88"/>
      <c r="E56" s="107"/>
      <c r="F56" s="85"/>
      <c r="G56" s="116"/>
      <c r="H56" s="15"/>
    </row>
    <row r="57" spans="1:8" ht="15">
      <c r="A57" s="16" t="s">
        <v>43</v>
      </c>
      <c r="B57" s="28"/>
      <c r="C57" s="14"/>
      <c r="D57" s="88"/>
      <c r="E57" s="107"/>
      <c r="F57" s="85"/>
      <c r="G57" s="116"/>
      <c r="H57" s="15"/>
    </row>
    <row r="58" spans="1:8" ht="15">
      <c r="A58" s="16" t="s">
        <v>44</v>
      </c>
      <c r="B58" s="28"/>
      <c r="C58" s="14"/>
      <c r="D58" s="88"/>
      <c r="E58" s="106"/>
      <c r="F58" s="85"/>
      <c r="G58" s="116"/>
      <c r="H58" s="15"/>
    </row>
    <row r="59" spans="1:8" ht="15">
      <c r="A59" s="16" t="s">
        <v>30</v>
      </c>
      <c r="B59" s="28"/>
      <c r="C59" s="21"/>
      <c r="D59" s="88"/>
      <c r="E59" s="106"/>
      <c r="F59" s="85"/>
      <c r="G59" s="116"/>
      <c r="H59" s="15"/>
    </row>
    <row r="60" spans="1:8" ht="15.75">
      <c r="A60" s="32"/>
      <c r="B60" s="18"/>
      <c r="C60" s="33"/>
      <c r="D60" s="88"/>
      <c r="E60" s="91"/>
      <c r="F60" s="91"/>
      <c r="G60" s="116"/>
      <c r="H60" s="2"/>
    </row>
    <row r="61" spans="1:8" ht="18">
      <c r="A61" s="20" t="s">
        <v>45</v>
      </c>
      <c r="B61" s="20"/>
      <c r="C61" s="36"/>
      <c r="D61" s="92">
        <f>SUM(D44:D57)</f>
        <v>861</v>
      </c>
      <c r="E61" s="93">
        <f>SUM(E44:E60)</f>
        <v>53596725.36</v>
      </c>
      <c r="F61" s="93">
        <f>SUM(F44:F60)</f>
        <v>5385224.5600000005</v>
      </c>
      <c r="G61" s="121">
        <f>1-(+F61/E61)</f>
        <v>0.8995232540079945</v>
      </c>
      <c r="H61" s="2"/>
    </row>
    <row r="62" spans="1:8" ht="18">
      <c r="A62" s="38"/>
      <c r="B62" s="39"/>
      <c r="C62" s="39"/>
      <c r="D62" s="102"/>
      <c r="E62" s="103"/>
      <c r="F62" s="34"/>
      <c r="G62" s="34"/>
      <c r="H62" s="2"/>
    </row>
    <row r="63" spans="1:8" ht="18">
      <c r="A63" s="35" t="s">
        <v>46</v>
      </c>
      <c r="B63" s="40"/>
      <c r="C63" s="40"/>
      <c r="D63" s="36"/>
      <c r="E63" s="36"/>
      <c r="F63" s="37">
        <f>F61+F39</f>
        <v>5878727.0600000005</v>
      </c>
      <c r="G63" s="36"/>
      <c r="H63" s="2"/>
    </row>
    <row r="64" spans="1:8" ht="18">
      <c r="A64" s="35"/>
      <c r="B64" s="40"/>
      <c r="C64" s="40"/>
      <c r="D64" s="36"/>
      <c r="E64" s="36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50</v>
      </c>
    </row>
    <row r="70" spans="1:4" ht="18">
      <c r="A70" s="129"/>
      <c r="B70" s="130"/>
      <c r="C70" s="130"/>
      <c r="D70" s="130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85"/>
      <c r="F9" s="85"/>
      <c r="G9" s="86"/>
      <c r="H9" s="15"/>
    </row>
    <row r="10" spans="1:8" ht="15.75">
      <c r="A10" s="104" t="s">
        <v>11</v>
      </c>
      <c r="B10" s="13"/>
      <c r="C10" s="14"/>
      <c r="D10" s="84"/>
      <c r="E10" s="85"/>
      <c r="F10" s="85"/>
      <c r="G10" s="86"/>
      <c r="H10" s="15"/>
    </row>
    <row r="11" spans="1:8" ht="15.75">
      <c r="A11" s="104" t="s">
        <v>72</v>
      </c>
      <c r="B11" s="13"/>
      <c r="C11" s="14"/>
      <c r="D11" s="84"/>
      <c r="E11" s="85"/>
      <c r="F11" s="85"/>
      <c r="G11" s="86"/>
      <c r="H11" s="15"/>
    </row>
    <row r="12" spans="1:8" ht="15.75">
      <c r="A12" s="104" t="s">
        <v>12</v>
      </c>
      <c r="B12" s="13"/>
      <c r="C12" s="14"/>
      <c r="D12" s="84"/>
      <c r="E12" s="85"/>
      <c r="F12" s="85"/>
      <c r="G12" s="86"/>
      <c r="H12" s="15"/>
    </row>
    <row r="13" spans="1:8" ht="15.75">
      <c r="A13" s="104" t="s">
        <v>124</v>
      </c>
      <c r="B13" s="13"/>
      <c r="C13" s="14"/>
      <c r="D13" s="84"/>
      <c r="E13" s="85"/>
      <c r="F13" s="85"/>
      <c r="G13" s="86"/>
      <c r="H13" s="15"/>
    </row>
    <row r="14" spans="1:8" ht="15.75">
      <c r="A14" s="104" t="s">
        <v>104</v>
      </c>
      <c r="B14" s="13"/>
      <c r="C14" s="14"/>
      <c r="D14" s="84"/>
      <c r="E14" s="85"/>
      <c r="F14" s="85"/>
      <c r="G14" s="86"/>
      <c r="H14" s="15"/>
    </row>
    <row r="15" spans="1:8" ht="15.75">
      <c r="A15" s="104" t="s">
        <v>58</v>
      </c>
      <c r="B15" s="13"/>
      <c r="C15" s="14"/>
      <c r="D15" s="84"/>
      <c r="E15" s="85"/>
      <c r="F15" s="85"/>
      <c r="G15" s="86"/>
      <c r="H15" s="15"/>
    </row>
    <row r="16" spans="1:8" ht="15.75">
      <c r="A16" s="104" t="s">
        <v>73</v>
      </c>
      <c r="B16" s="13"/>
      <c r="C16" s="14"/>
      <c r="D16" s="84"/>
      <c r="E16" s="85"/>
      <c r="F16" s="85"/>
      <c r="G16" s="86"/>
      <c r="H16" s="15"/>
    </row>
    <row r="17" spans="1:8" ht="15.75">
      <c r="A17" s="104" t="s">
        <v>25</v>
      </c>
      <c r="B17" s="13"/>
      <c r="C17" s="14"/>
      <c r="D17" s="84">
        <v>1</v>
      </c>
      <c r="E17" s="85">
        <v>56041</v>
      </c>
      <c r="F17" s="85">
        <v>5761.5</v>
      </c>
      <c r="G17" s="86">
        <f>F17/E17</f>
        <v>0.10280865794686034</v>
      </c>
      <c r="H17" s="15"/>
    </row>
    <row r="18" spans="1:8" ht="15.75">
      <c r="A18" s="104" t="s">
        <v>14</v>
      </c>
      <c r="B18" s="13"/>
      <c r="C18" s="14"/>
      <c r="D18" s="84">
        <v>1</v>
      </c>
      <c r="E18" s="85">
        <v>109196</v>
      </c>
      <c r="F18" s="85">
        <v>43515.5</v>
      </c>
      <c r="G18" s="86">
        <f>F18/E18</f>
        <v>0.39850818711308106</v>
      </c>
      <c r="H18" s="15"/>
    </row>
    <row r="19" spans="1:8" ht="15.75">
      <c r="A19" s="104" t="s">
        <v>15</v>
      </c>
      <c r="B19" s="13"/>
      <c r="C19" s="14"/>
      <c r="D19" s="84"/>
      <c r="E19" s="85"/>
      <c r="F19" s="85"/>
      <c r="G19" s="86"/>
      <c r="H19" s="15"/>
    </row>
    <row r="20" spans="1:8" ht="15.75">
      <c r="A20" s="104" t="s">
        <v>16</v>
      </c>
      <c r="B20" s="13"/>
      <c r="C20" s="14"/>
      <c r="D20" s="84"/>
      <c r="E20" s="85"/>
      <c r="F20" s="85"/>
      <c r="G20" s="86"/>
      <c r="H20" s="15"/>
    </row>
    <row r="21" spans="1:8" ht="15.75">
      <c r="A21" s="104" t="s">
        <v>74</v>
      </c>
      <c r="B21" s="13"/>
      <c r="C21" s="14"/>
      <c r="D21" s="84"/>
      <c r="E21" s="85"/>
      <c r="F21" s="85"/>
      <c r="G21" s="86"/>
      <c r="H21" s="15"/>
    </row>
    <row r="22" spans="1:8" ht="15.75">
      <c r="A22" s="104" t="s">
        <v>141</v>
      </c>
      <c r="B22" s="13"/>
      <c r="C22" s="14"/>
      <c r="D22" s="84"/>
      <c r="E22" s="85"/>
      <c r="F22" s="85"/>
      <c r="G22" s="86"/>
      <c r="H22" s="15"/>
    </row>
    <row r="23" spans="1:8" ht="15.75">
      <c r="A23" s="104" t="s">
        <v>18</v>
      </c>
      <c r="B23" s="13"/>
      <c r="C23" s="14"/>
      <c r="D23" s="84"/>
      <c r="E23" s="85"/>
      <c r="F23" s="85"/>
      <c r="G23" s="86"/>
      <c r="H23" s="15"/>
    </row>
    <row r="24" spans="1:8" ht="15.75">
      <c r="A24" s="104" t="s">
        <v>19</v>
      </c>
      <c r="B24" s="13"/>
      <c r="C24" s="14"/>
      <c r="D24" s="84"/>
      <c r="E24" s="85"/>
      <c r="F24" s="85"/>
      <c r="G24" s="86"/>
      <c r="H24" s="15"/>
    </row>
    <row r="25" spans="1:8" ht="15.75">
      <c r="A25" s="105" t="s">
        <v>20</v>
      </c>
      <c r="B25" s="13"/>
      <c r="C25" s="14"/>
      <c r="D25" s="84"/>
      <c r="E25" s="85"/>
      <c r="F25" s="85"/>
      <c r="G25" s="86"/>
      <c r="H25" s="15"/>
    </row>
    <row r="26" spans="1:8" ht="15.75">
      <c r="A26" s="105" t="s">
        <v>21</v>
      </c>
      <c r="B26" s="13"/>
      <c r="C26" s="14"/>
      <c r="D26" s="84"/>
      <c r="E26" s="85"/>
      <c r="F26" s="85"/>
      <c r="G26" s="86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86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86"/>
      <c r="H28" s="15"/>
    </row>
    <row r="29" spans="1:8" ht="15.75">
      <c r="A29" s="81" t="s">
        <v>24</v>
      </c>
      <c r="B29" s="13"/>
      <c r="C29" s="14"/>
      <c r="D29" s="84"/>
      <c r="E29" s="85"/>
      <c r="F29" s="85"/>
      <c r="G29" s="86"/>
      <c r="H29" s="15"/>
    </row>
    <row r="30" spans="1:8" ht="15.75">
      <c r="A30" s="81" t="s">
        <v>120</v>
      </c>
      <c r="B30" s="13"/>
      <c r="C30" s="14"/>
      <c r="D30" s="84"/>
      <c r="E30" s="85"/>
      <c r="F30" s="85"/>
      <c r="G30" s="86"/>
      <c r="H30" s="15"/>
    </row>
    <row r="31" spans="1:8" ht="15.75">
      <c r="A31" s="81" t="s">
        <v>27</v>
      </c>
      <c r="B31" s="13"/>
      <c r="C31" s="14"/>
      <c r="D31" s="84"/>
      <c r="E31" s="85"/>
      <c r="F31" s="85"/>
      <c r="G31" s="86"/>
      <c r="H31" s="15"/>
    </row>
    <row r="32" spans="1:8" ht="15.75">
      <c r="A32" s="81" t="s">
        <v>54</v>
      </c>
      <c r="B32" s="13"/>
      <c r="C32" s="14"/>
      <c r="D32" s="84"/>
      <c r="E32" s="85"/>
      <c r="F32" s="85"/>
      <c r="G32" s="86"/>
      <c r="H32" s="15"/>
    </row>
    <row r="33" spans="1:8" ht="15.75">
      <c r="A33" s="81" t="s">
        <v>128</v>
      </c>
      <c r="B33" s="13"/>
      <c r="C33" s="14"/>
      <c r="D33" s="84">
        <v>4</v>
      </c>
      <c r="E33" s="85">
        <v>106857</v>
      </c>
      <c r="F33" s="85">
        <v>30095.5</v>
      </c>
      <c r="G33" s="86">
        <f>F33/E33</f>
        <v>0.28164275620689333</v>
      </c>
      <c r="H33" s="15"/>
    </row>
    <row r="34" spans="1:8" ht="15.75">
      <c r="A34" s="81" t="s">
        <v>144</v>
      </c>
      <c r="B34" s="13"/>
      <c r="C34" s="14"/>
      <c r="D34" s="84"/>
      <c r="E34" s="85"/>
      <c r="F34" s="85"/>
      <c r="G34" s="86"/>
      <c r="H34" s="15"/>
    </row>
    <row r="35" spans="1:8" ht="15">
      <c r="A35" s="16" t="s">
        <v>28</v>
      </c>
      <c r="B35" s="13"/>
      <c r="C35" s="14"/>
      <c r="D35" s="88"/>
      <c r="E35" s="106"/>
      <c r="F35" s="85"/>
      <c r="G35" s="90"/>
      <c r="H35" s="15"/>
    </row>
    <row r="36" spans="1:8" ht="15">
      <c r="A36" s="16" t="s">
        <v>44</v>
      </c>
      <c r="B36" s="13"/>
      <c r="C36" s="14"/>
      <c r="D36" s="88"/>
      <c r="E36" s="106"/>
      <c r="F36" s="85"/>
      <c r="G36" s="90"/>
      <c r="H36" s="15"/>
    </row>
    <row r="37" spans="1:8" ht="15">
      <c r="A37" s="16" t="s">
        <v>30</v>
      </c>
      <c r="B37" s="13"/>
      <c r="C37" s="14"/>
      <c r="D37" s="88"/>
      <c r="E37" s="106"/>
      <c r="F37" s="85"/>
      <c r="G37" s="90"/>
      <c r="H37" s="15"/>
    </row>
    <row r="38" spans="1:8" ht="15">
      <c r="A38" s="17"/>
      <c r="B38" s="18"/>
      <c r="C38" s="14"/>
      <c r="D38" s="88"/>
      <c r="E38" s="91"/>
      <c r="F38" s="91"/>
      <c r="G38" s="90"/>
      <c r="H38" s="15"/>
    </row>
    <row r="39" spans="1:8" ht="15.75">
      <c r="A39" s="19" t="s">
        <v>31</v>
      </c>
      <c r="B39" s="20"/>
      <c r="C39" s="21"/>
      <c r="D39" s="92">
        <f>SUM(D9:D38)</f>
        <v>6</v>
      </c>
      <c r="E39" s="93">
        <f>SUM(E9:E38)</f>
        <v>272094</v>
      </c>
      <c r="F39" s="93">
        <f>SUM(F9:F38)</f>
        <v>79372.5</v>
      </c>
      <c r="G39" s="94">
        <f>F39/E39</f>
        <v>0.29170985027233237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>
      <c r="A44" s="27" t="s">
        <v>33</v>
      </c>
      <c r="B44" s="28"/>
      <c r="C44" s="14"/>
      <c r="D44" s="84">
        <v>36</v>
      </c>
      <c r="E44" s="85">
        <v>1863189.7</v>
      </c>
      <c r="F44" s="85">
        <v>125889.8</v>
      </c>
      <c r="G44" s="86">
        <f>1-(+F44/E44)</f>
        <v>0.9324331816561674</v>
      </c>
      <c r="H44" s="15"/>
    </row>
    <row r="45" spans="1:8" ht="15.75">
      <c r="A45" s="27" t="s">
        <v>34</v>
      </c>
      <c r="B45" s="28"/>
      <c r="C45" s="14"/>
      <c r="D45" s="84"/>
      <c r="E45" s="85"/>
      <c r="F45" s="85"/>
      <c r="G45" s="86"/>
      <c r="H45" s="15"/>
    </row>
    <row r="46" spans="1:8" ht="15.75">
      <c r="A46" s="27" t="s">
        <v>35</v>
      </c>
      <c r="B46" s="28"/>
      <c r="C46" s="14"/>
      <c r="D46" s="84">
        <v>48</v>
      </c>
      <c r="E46" s="85">
        <v>2041126</v>
      </c>
      <c r="F46" s="85">
        <v>190081.2</v>
      </c>
      <c r="G46" s="86">
        <f>1-(+F46/E46)</f>
        <v>0.9068743428872102</v>
      </c>
      <c r="H46" s="15"/>
    </row>
    <row r="47" spans="1:8" ht="15.75">
      <c r="A47" s="27" t="s">
        <v>36</v>
      </c>
      <c r="B47" s="28"/>
      <c r="C47" s="14"/>
      <c r="D47" s="84"/>
      <c r="E47" s="85"/>
      <c r="F47" s="85"/>
      <c r="G47" s="86"/>
      <c r="H47" s="15"/>
    </row>
    <row r="48" spans="1:8" ht="15.75">
      <c r="A48" s="27" t="s">
        <v>37</v>
      </c>
      <c r="B48" s="28"/>
      <c r="C48" s="14"/>
      <c r="D48" s="84">
        <v>32</v>
      </c>
      <c r="E48" s="85">
        <v>2297013.83</v>
      </c>
      <c r="F48" s="85">
        <v>191328.25</v>
      </c>
      <c r="G48" s="86">
        <f>1-(+F48/E48)</f>
        <v>0.9167056604095414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86"/>
      <c r="H49" s="15"/>
    </row>
    <row r="50" spans="1:8" ht="15.75">
      <c r="A50" s="27" t="s">
        <v>39</v>
      </c>
      <c r="B50" s="28"/>
      <c r="C50" s="14"/>
      <c r="D50" s="84">
        <v>3</v>
      </c>
      <c r="E50" s="85">
        <v>212515</v>
      </c>
      <c r="F50" s="85">
        <v>-13560</v>
      </c>
      <c r="G50" s="86">
        <f>1-(+F50/E50)</f>
        <v>1.063807260663953</v>
      </c>
      <c r="H50" s="15"/>
    </row>
    <row r="51" spans="1:8" ht="15.75">
      <c r="A51" s="27" t="s">
        <v>40</v>
      </c>
      <c r="B51" s="28"/>
      <c r="C51" s="14"/>
      <c r="D51" s="84"/>
      <c r="E51" s="85"/>
      <c r="F51" s="85"/>
      <c r="G51" s="86"/>
      <c r="H51" s="15"/>
    </row>
    <row r="52" spans="1:8" ht="15.75">
      <c r="A52" s="27" t="s">
        <v>41</v>
      </c>
      <c r="B52" s="28"/>
      <c r="C52" s="14"/>
      <c r="D52" s="84"/>
      <c r="E52" s="85"/>
      <c r="F52" s="85"/>
      <c r="G52" s="86"/>
      <c r="H52" s="15"/>
    </row>
    <row r="53" spans="1:8" ht="15.75">
      <c r="A53" s="27" t="s">
        <v>62</v>
      </c>
      <c r="B53" s="30"/>
      <c r="C53" s="14"/>
      <c r="D53" s="123">
        <v>315</v>
      </c>
      <c r="E53" s="124">
        <v>19317315.79</v>
      </c>
      <c r="F53" s="124">
        <v>2422150.88</v>
      </c>
      <c r="G53" s="86">
        <f>1-(+F53/E53)</f>
        <v>0.8746124510086501</v>
      </c>
      <c r="H53" s="15"/>
    </row>
    <row r="54" spans="1:8" ht="15.75">
      <c r="A54" s="27" t="s">
        <v>63</v>
      </c>
      <c r="B54" s="30"/>
      <c r="C54" s="14"/>
      <c r="D54" s="84"/>
      <c r="E54" s="85"/>
      <c r="F54" s="85"/>
      <c r="G54" s="86"/>
      <c r="H54" s="15"/>
    </row>
    <row r="55" spans="1:8" ht="15">
      <c r="A55" s="16" t="s">
        <v>42</v>
      </c>
      <c r="B55" s="30"/>
      <c r="C55" s="14"/>
      <c r="D55" s="88"/>
      <c r="E55" s="107"/>
      <c r="F55" s="85"/>
      <c r="G55" s="90"/>
      <c r="H55" s="15"/>
    </row>
    <row r="56" spans="1:8" ht="15">
      <c r="A56" s="16" t="s">
        <v>43</v>
      </c>
      <c r="B56" s="28"/>
      <c r="C56" s="14"/>
      <c r="D56" s="88"/>
      <c r="E56" s="107"/>
      <c r="F56" s="85"/>
      <c r="G56" s="90"/>
      <c r="H56" s="15"/>
    </row>
    <row r="57" spans="1:8" ht="15">
      <c r="A57" s="16" t="s">
        <v>44</v>
      </c>
      <c r="B57" s="28"/>
      <c r="C57" s="14"/>
      <c r="D57" s="88"/>
      <c r="E57" s="106"/>
      <c r="F57" s="85"/>
      <c r="G57" s="90"/>
      <c r="H57" s="15"/>
    </row>
    <row r="58" spans="1:8" ht="15">
      <c r="A58" s="16" t="s">
        <v>30</v>
      </c>
      <c r="B58" s="28"/>
      <c r="C58" s="14"/>
      <c r="D58" s="88"/>
      <c r="E58" s="106"/>
      <c r="F58" s="85"/>
      <c r="G58" s="90"/>
      <c r="H58" s="15"/>
    </row>
    <row r="59" spans="1:8" ht="15.75">
      <c r="A59" s="32"/>
      <c r="B59" s="18"/>
      <c r="C59" s="14"/>
      <c r="D59" s="88"/>
      <c r="E59" s="108"/>
      <c r="F59" s="91"/>
      <c r="G59" s="90"/>
      <c r="H59" s="15"/>
    </row>
    <row r="60" spans="1:8" ht="15.75">
      <c r="A60" s="20" t="s">
        <v>45</v>
      </c>
      <c r="B60" s="20"/>
      <c r="C60" s="21"/>
      <c r="D60" s="92">
        <f>SUM(D44:D56)</f>
        <v>434</v>
      </c>
      <c r="E60" s="93">
        <f>SUM(E44:E59)</f>
        <v>25731160.32</v>
      </c>
      <c r="F60" s="93">
        <f>SUM(F44:F59)</f>
        <v>2915890.13</v>
      </c>
      <c r="G60" s="94">
        <f>1-(F60/E60)</f>
        <v>0.8866786381283562</v>
      </c>
      <c r="H60" s="15"/>
    </row>
    <row r="61" spans="1:8" ht="15">
      <c r="A61" s="33"/>
      <c r="B61" s="33"/>
      <c r="C61" s="50"/>
      <c r="D61" s="109"/>
      <c r="E61" s="103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2995262.63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29"/>
      <c r="B70" s="130"/>
      <c r="C70" s="130"/>
      <c r="D70" s="130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3.2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 JUNE 2020</v>
      </c>
      <c r="B3" s="21"/>
      <c r="C3" s="21"/>
      <c r="D3" s="21"/>
      <c r="E3" s="21"/>
      <c r="F3" s="21"/>
      <c r="G3" s="21"/>
      <c r="H3" s="21"/>
    </row>
    <row r="4" spans="1:8" ht="15">
      <c r="A4" s="71"/>
      <c r="B4" s="71"/>
      <c r="C4" s="71"/>
      <c r="D4" s="71"/>
      <c r="E4" s="71"/>
      <c r="F4" s="5"/>
      <c r="G4" s="5"/>
      <c r="H4" s="21"/>
    </row>
    <row r="5" spans="1:8" ht="23.25">
      <c r="A5" s="21"/>
      <c r="B5" s="71"/>
      <c r="C5" s="71"/>
      <c r="D5" s="72" t="s">
        <v>99</v>
      </c>
      <c r="E5" s="73"/>
      <c r="F5" s="8"/>
      <c r="G5" s="5"/>
      <c r="H5" s="74"/>
    </row>
    <row r="6" spans="1:8" ht="18">
      <c r="A6" s="23" t="s">
        <v>3</v>
      </c>
      <c r="B6" s="71"/>
      <c r="C6" s="71"/>
      <c r="D6" s="71"/>
      <c r="E6" s="71"/>
      <c r="F6" s="5"/>
      <c r="G6" s="5"/>
      <c r="H6" s="74"/>
    </row>
    <row r="7" spans="1:8" ht="15.75">
      <c r="A7" s="75"/>
      <c r="B7" s="75"/>
      <c r="C7" s="75"/>
      <c r="D7" s="75"/>
      <c r="E7" s="25" t="s">
        <v>4</v>
      </c>
      <c r="F7" s="25" t="s">
        <v>4</v>
      </c>
      <c r="G7" s="12" t="s">
        <v>5</v>
      </c>
      <c r="H7" s="24"/>
    </row>
    <row r="8" spans="1:8" ht="15.75">
      <c r="A8" s="75"/>
      <c r="B8" s="75"/>
      <c r="C8" s="75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104" t="s">
        <v>10</v>
      </c>
      <c r="B9" s="13"/>
      <c r="C9" s="14"/>
      <c r="D9" s="84"/>
      <c r="E9" s="85"/>
      <c r="F9" s="85"/>
      <c r="G9" s="86"/>
      <c r="H9" s="77"/>
    </row>
    <row r="10" spans="1:8" ht="15.75">
      <c r="A10" s="104" t="s">
        <v>11</v>
      </c>
      <c r="B10" s="13"/>
      <c r="C10" s="14"/>
      <c r="D10" s="84">
        <v>1</v>
      </c>
      <c r="E10" s="85">
        <v>55600</v>
      </c>
      <c r="F10" s="85">
        <v>-9989</v>
      </c>
      <c r="G10" s="86">
        <f>F10/E10</f>
        <v>-0.17965827338129498</v>
      </c>
      <c r="H10" s="77"/>
    </row>
    <row r="11" spans="1:8" ht="15.75">
      <c r="A11" s="104" t="s">
        <v>53</v>
      </c>
      <c r="B11" s="13"/>
      <c r="C11" s="14"/>
      <c r="D11" s="84"/>
      <c r="E11" s="85"/>
      <c r="F11" s="85"/>
      <c r="G11" s="86"/>
      <c r="H11" s="77"/>
    </row>
    <row r="12" spans="1:8" ht="15.75">
      <c r="A12" s="104" t="s">
        <v>66</v>
      </c>
      <c r="B12" s="13"/>
      <c r="C12" s="14"/>
      <c r="D12" s="84"/>
      <c r="E12" s="85"/>
      <c r="F12" s="85"/>
      <c r="G12" s="86"/>
      <c r="H12" s="77"/>
    </row>
    <row r="13" spans="1:8" ht="15.75">
      <c r="A13" s="104" t="s">
        <v>13</v>
      </c>
      <c r="B13" s="13"/>
      <c r="C13" s="14"/>
      <c r="D13" s="84"/>
      <c r="E13" s="85"/>
      <c r="F13" s="85"/>
      <c r="G13" s="86"/>
      <c r="H13" s="77"/>
    </row>
    <row r="14" spans="1:8" ht="15.75">
      <c r="A14" s="104" t="s">
        <v>68</v>
      </c>
      <c r="B14" s="13"/>
      <c r="C14" s="14"/>
      <c r="D14" s="84"/>
      <c r="E14" s="85"/>
      <c r="F14" s="85"/>
      <c r="G14" s="86"/>
      <c r="H14" s="77"/>
    </row>
    <row r="15" spans="1:8" ht="15.75">
      <c r="A15" s="104" t="s">
        <v>25</v>
      </c>
      <c r="B15" s="13"/>
      <c r="C15" s="14"/>
      <c r="D15" s="84">
        <v>3</v>
      </c>
      <c r="E15" s="85">
        <v>368341</v>
      </c>
      <c r="F15" s="85">
        <v>118259</v>
      </c>
      <c r="G15" s="86">
        <f>F15/E15</f>
        <v>0.32105847570593554</v>
      </c>
      <c r="H15" s="77"/>
    </row>
    <row r="16" spans="1:8" ht="15.75">
      <c r="A16" s="104" t="s">
        <v>69</v>
      </c>
      <c r="B16" s="13"/>
      <c r="C16" s="14"/>
      <c r="D16" s="84"/>
      <c r="E16" s="85"/>
      <c r="F16" s="85"/>
      <c r="G16" s="86"/>
      <c r="H16" s="77"/>
    </row>
    <row r="17" spans="1:8" ht="15.75">
      <c r="A17" s="104" t="s">
        <v>105</v>
      </c>
      <c r="B17" s="13"/>
      <c r="C17" s="14"/>
      <c r="D17" s="84"/>
      <c r="E17" s="85"/>
      <c r="F17" s="85"/>
      <c r="G17" s="86"/>
      <c r="H17" s="77"/>
    </row>
    <row r="18" spans="1:8" ht="15.75">
      <c r="A18" s="104" t="s">
        <v>14</v>
      </c>
      <c r="B18" s="13"/>
      <c r="C18" s="14"/>
      <c r="D18" s="84"/>
      <c r="E18" s="85"/>
      <c r="F18" s="85"/>
      <c r="G18" s="86"/>
      <c r="H18" s="77"/>
    </row>
    <row r="19" spans="1:8" ht="15.75">
      <c r="A19" s="104" t="s">
        <v>16</v>
      </c>
      <c r="B19" s="13"/>
      <c r="C19" s="14"/>
      <c r="D19" s="84">
        <v>1</v>
      </c>
      <c r="E19" s="85">
        <v>497859</v>
      </c>
      <c r="F19" s="85">
        <v>114228</v>
      </c>
      <c r="G19" s="86">
        <f>F19/E19</f>
        <v>0.22943845546630673</v>
      </c>
      <c r="H19" s="77"/>
    </row>
    <row r="20" spans="1:8" ht="15.75">
      <c r="A20" s="104" t="s">
        <v>98</v>
      </c>
      <c r="B20" s="13"/>
      <c r="C20" s="14"/>
      <c r="D20" s="84"/>
      <c r="E20" s="85"/>
      <c r="F20" s="85"/>
      <c r="G20" s="86"/>
      <c r="H20" s="77"/>
    </row>
    <row r="21" spans="1:8" ht="15.75">
      <c r="A21" s="104" t="s">
        <v>100</v>
      </c>
      <c r="B21" s="13"/>
      <c r="C21" s="14"/>
      <c r="D21" s="84"/>
      <c r="E21" s="85"/>
      <c r="F21" s="85"/>
      <c r="G21" s="86"/>
      <c r="H21" s="77"/>
    </row>
    <row r="22" spans="1:8" ht="15.75">
      <c r="A22" s="104" t="s">
        <v>17</v>
      </c>
      <c r="B22" s="13"/>
      <c r="C22" s="14"/>
      <c r="D22" s="84"/>
      <c r="E22" s="85"/>
      <c r="F22" s="85"/>
      <c r="G22" s="86"/>
      <c r="H22" s="77"/>
    </row>
    <row r="23" spans="1:8" ht="15.75">
      <c r="A23" s="104" t="s">
        <v>112</v>
      </c>
      <c r="B23" s="13"/>
      <c r="C23" s="14"/>
      <c r="D23" s="84"/>
      <c r="E23" s="85"/>
      <c r="F23" s="85"/>
      <c r="G23" s="86"/>
      <c r="H23" s="77"/>
    </row>
    <row r="24" spans="1:8" ht="15.75">
      <c r="A24" s="104" t="s">
        <v>18</v>
      </c>
      <c r="B24" s="13"/>
      <c r="C24" s="14"/>
      <c r="D24" s="84">
        <v>1</v>
      </c>
      <c r="E24" s="85">
        <v>428680</v>
      </c>
      <c r="F24" s="85">
        <v>96914.5</v>
      </c>
      <c r="G24" s="86">
        <f>F24/E24</f>
        <v>0.22607656060464681</v>
      </c>
      <c r="H24" s="77"/>
    </row>
    <row r="25" spans="1:8" ht="15.75">
      <c r="A25" s="105" t="s">
        <v>20</v>
      </c>
      <c r="B25" s="13"/>
      <c r="C25" s="14"/>
      <c r="D25" s="84"/>
      <c r="E25" s="85"/>
      <c r="F25" s="85"/>
      <c r="G25" s="86"/>
      <c r="H25" s="77"/>
    </row>
    <row r="26" spans="1:8" ht="15.75">
      <c r="A26" s="105" t="s">
        <v>21</v>
      </c>
      <c r="B26" s="13"/>
      <c r="C26" s="14"/>
      <c r="D26" s="84"/>
      <c r="E26" s="85"/>
      <c r="F26" s="85"/>
      <c r="G26" s="86"/>
      <c r="H26" s="77"/>
    </row>
    <row r="27" spans="1:8" ht="15.75">
      <c r="A27" s="81" t="s">
        <v>22</v>
      </c>
      <c r="B27" s="13"/>
      <c r="C27" s="14"/>
      <c r="D27" s="84"/>
      <c r="E27" s="85"/>
      <c r="F27" s="85"/>
      <c r="G27" s="86"/>
      <c r="H27" s="77"/>
    </row>
    <row r="28" spans="1:8" ht="15.75">
      <c r="A28" s="81" t="s">
        <v>23</v>
      </c>
      <c r="B28" s="13"/>
      <c r="C28" s="14"/>
      <c r="D28" s="84"/>
      <c r="E28" s="85"/>
      <c r="F28" s="85"/>
      <c r="G28" s="86"/>
      <c r="H28" s="77"/>
    </row>
    <row r="29" spans="1:8" ht="15.75">
      <c r="A29" s="81" t="s">
        <v>101</v>
      </c>
      <c r="B29" s="13"/>
      <c r="C29" s="14"/>
      <c r="D29" s="84">
        <v>1</v>
      </c>
      <c r="E29" s="85">
        <v>85059</v>
      </c>
      <c r="F29" s="85">
        <v>29266</v>
      </c>
      <c r="G29" s="86">
        <f>F29/E29</f>
        <v>0.3440670593352849</v>
      </c>
      <c r="H29" s="77"/>
    </row>
    <row r="30" spans="1:8" ht="15.75">
      <c r="A30" s="81" t="s">
        <v>128</v>
      </c>
      <c r="B30" s="13"/>
      <c r="C30" s="14"/>
      <c r="D30" s="84">
        <v>10</v>
      </c>
      <c r="E30" s="85">
        <v>924146</v>
      </c>
      <c r="F30" s="85">
        <v>263856</v>
      </c>
      <c r="G30" s="86">
        <f>F30/E30</f>
        <v>0.28551332798064377</v>
      </c>
      <c r="H30" s="77"/>
    </row>
    <row r="31" spans="1:8" ht="15.75">
      <c r="A31" s="81" t="s">
        <v>137</v>
      </c>
      <c r="B31" s="13"/>
      <c r="C31" s="14"/>
      <c r="D31" s="84"/>
      <c r="E31" s="85"/>
      <c r="F31" s="85"/>
      <c r="G31" s="86"/>
      <c r="H31" s="77"/>
    </row>
    <row r="32" spans="1:8" ht="15.75">
      <c r="A32" s="81" t="s">
        <v>103</v>
      </c>
      <c r="B32" s="13"/>
      <c r="C32" s="14"/>
      <c r="D32" s="84"/>
      <c r="E32" s="85"/>
      <c r="F32" s="85"/>
      <c r="G32" s="86"/>
      <c r="H32" s="77"/>
    </row>
    <row r="33" spans="1:8" ht="15.75">
      <c r="A33" s="81" t="s">
        <v>70</v>
      </c>
      <c r="B33" s="13"/>
      <c r="C33" s="14"/>
      <c r="D33" s="84"/>
      <c r="E33" s="85"/>
      <c r="F33" s="85"/>
      <c r="G33" s="86"/>
      <c r="H33" s="77"/>
    </row>
    <row r="34" spans="1:8" ht="15.75">
      <c r="A34" s="81" t="s">
        <v>142</v>
      </c>
      <c r="B34" s="13"/>
      <c r="C34" s="14"/>
      <c r="D34" s="84">
        <v>1</v>
      </c>
      <c r="E34" s="85">
        <v>89891</v>
      </c>
      <c r="F34" s="85">
        <v>16301.5</v>
      </c>
      <c r="G34" s="86">
        <f>F34/E34</f>
        <v>0.18134740964056467</v>
      </c>
      <c r="H34" s="77"/>
    </row>
    <row r="35" spans="1:8" ht="15">
      <c r="A35" s="16" t="s">
        <v>28</v>
      </c>
      <c r="B35" s="13"/>
      <c r="C35" s="14"/>
      <c r="D35" s="88"/>
      <c r="E35" s="106"/>
      <c r="F35" s="85"/>
      <c r="G35" s="90"/>
      <c r="H35" s="77"/>
    </row>
    <row r="36" spans="1:8" ht="15">
      <c r="A36" s="16" t="s">
        <v>44</v>
      </c>
      <c r="B36" s="13"/>
      <c r="C36" s="14"/>
      <c r="D36" s="88"/>
      <c r="E36" s="106"/>
      <c r="F36" s="85"/>
      <c r="G36" s="90"/>
      <c r="H36" s="77"/>
    </row>
    <row r="37" spans="1:8" ht="15">
      <c r="A37" s="16" t="s">
        <v>30</v>
      </c>
      <c r="B37" s="13"/>
      <c r="C37" s="14"/>
      <c r="D37" s="88"/>
      <c r="E37" s="89"/>
      <c r="F37" s="87"/>
      <c r="G37" s="90"/>
      <c r="H37" s="77"/>
    </row>
    <row r="38" spans="1:8" ht="15">
      <c r="A38" s="17"/>
      <c r="B38" s="18"/>
      <c r="C38" s="14"/>
      <c r="D38" s="88"/>
      <c r="E38" s="91"/>
      <c r="F38" s="91"/>
      <c r="G38" s="90"/>
      <c r="H38" s="77"/>
    </row>
    <row r="39" spans="1:8" ht="15.75">
      <c r="A39" s="19" t="s">
        <v>31</v>
      </c>
      <c r="B39" s="20"/>
      <c r="C39" s="21"/>
      <c r="D39" s="92">
        <f>SUM(D9:D38)</f>
        <v>18</v>
      </c>
      <c r="E39" s="93">
        <f>SUM(E9:E38)</f>
        <v>2449576</v>
      </c>
      <c r="F39" s="93">
        <f>SUM(F9:F38)</f>
        <v>628836</v>
      </c>
      <c r="G39" s="94">
        <f>F39/E39</f>
        <v>0.2567121820266038</v>
      </c>
      <c r="H39" s="78"/>
    </row>
    <row r="40" spans="1:8" ht="15.75">
      <c r="A40" s="22"/>
      <c r="B40" s="22"/>
      <c r="C40" s="22"/>
      <c r="D40" s="95"/>
      <c r="E40" s="96"/>
      <c r="F40" s="97"/>
      <c r="G40" s="97"/>
      <c r="H40" s="79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79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79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79"/>
    </row>
    <row r="44" spans="1:8" ht="15.75">
      <c r="A44" s="27" t="s">
        <v>33</v>
      </c>
      <c r="B44" s="28"/>
      <c r="C44" s="14"/>
      <c r="D44" s="84">
        <v>32</v>
      </c>
      <c r="E44" s="85">
        <v>572771.95</v>
      </c>
      <c r="F44" s="85">
        <v>75068.27</v>
      </c>
      <c r="G44" s="86">
        <f>1-(+F44/E44)</f>
        <v>0.8689386412864666</v>
      </c>
      <c r="H44" s="77"/>
    </row>
    <row r="45" spans="1:8" ht="15.75">
      <c r="A45" s="27" t="s">
        <v>34</v>
      </c>
      <c r="B45" s="28"/>
      <c r="C45" s="14"/>
      <c r="D45" s="84"/>
      <c r="E45" s="85"/>
      <c r="F45" s="85"/>
      <c r="G45" s="86"/>
      <c r="H45" s="77"/>
    </row>
    <row r="46" spans="1:8" ht="15.75">
      <c r="A46" s="27" t="s">
        <v>35</v>
      </c>
      <c r="B46" s="28"/>
      <c r="C46" s="14"/>
      <c r="D46" s="84">
        <v>121</v>
      </c>
      <c r="E46" s="85">
        <v>4800039.75</v>
      </c>
      <c r="F46" s="85">
        <v>382851.33</v>
      </c>
      <c r="G46" s="86">
        <f aca="true" t="shared" si="0" ref="G46:G52">1-(+F46/E46)</f>
        <v>0.9202399667627752</v>
      </c>
      <c r="H46" s="77"/>
    </row>
    <row r="47" spans="1:8" ht="15.75">
      <c r="A47" s="27" t="s">
        <v>36</v>
      </c>
      <c r="B47" s="28"/>
      <c r="C47" s="14"/>
      <c r="D47" s="84">
        <v>8</v>
      </c>
      <c r="E47" s="85">
        <v>1866570.75</v>
      </c>
      <c r="F47" s="85">
        <v>78790.48</v>
      </c>
      <c r="G47" s="86">
        <f t="shared" si="0"/>
        <v>0.9577886453004795</v>
      </c>
      <c r="H47" s="77"/>
    </row>
    <row r="48" spans="1:8" ht="15.75">
      <c r="A48" s="27" t="s">
        <v>37</v>
      </c>
      <c r="B48" s="28"/>
      <c r="C48" s="14"/>
      <c r="D48" s="84">
        <v>107</v>
      </c>
      <c r="E48" s="85">
        <v>5455604</v>
      </c>
      <c r="F48" s="85">
        <v>462354.05</v>
      </c>
      <c r="G48" s="86">
        <f t="shared" si="0"/>
        <v>0.91525153768492</v>
      </c>
      <c r="H48" s="77"/>
    </row>
    <row r="49" spans="1:8" ht="15.75">
      <c r="A49" s="27" t="s">
        <v>38</v>
      </c>
      <c r="B49" s="28"/>
      <c r="C49" s="14"/>
      <c r="D49" s="84"/>
      <c r="E49" s="85"/>
      <c r="F49" s="85"/>
      <c r="G49" s="86"/>
      <c r="H49" s="77"/>
    </row>
    <row r="50" spans="1:8" ht="15.75">
      <c r="A50" s="27" t="s">
        <v>39</v>
      </c>
      <c r="B50" s="28"/>
      <c r="C50" s="14"/>
      <c r="D50" s="84">
        <v>9</v>
      </c>
      <c r="E50" s="85">
        <v>1804285</v>
      </c>
      <c r="F50" s="85">
        <v>154093.44</v>
      </c>
      <c r="G50" s="86">
        <f t="shared" si="0"/>
        <v>0.914595842674522</v>
      </c>
      <c r="H50" s="77"/>
    </row>
    <row r="51" spans="1:8" ht="15.75">
      <c r="A51" s="27" t="s">
        <v>40</v>
      </c>
      <c r="B51" s="28"/>
      <c r="C51" s="14"/>
      <c r="D51" s="84">
        <v>4</v>
      </c>
      <c r="E51" s="85">
        <v>637500</v>
      </c>
      <c r="F51" s="85">
        <v>26830</v>
      </c>
      <c r="G51" s="86">
        <f t="shared" si="0"/>
        <v>0.957913725490196</v>
      </c>
      <c r="H51" s="77"/>
    </row>
    <row r="52" spans="1:8" ht="15.75">
      <c r="A52" s="27" t="s">
        <v>41</v>
      </c>
      <c r="B52" s="28"/>
      <c r="C52" s="14"/>
      <c r="D52" s="84">
        <v>2</v>
      </c>
      <c r="E52" s="85">
        <v>331375</v>
      </c>
      <c r="F52" s="85">
        <v>17375</v>
      </c>
      <c r="G52" s="86">
        <f t="shared" si="0"/>
        <v>0.947566955865711</v>
      </c>
      <c r="H52" s="77"/>
    </row>
    <row r="53" spans="1:8" ht="15.75">
      <c r="A53" s="29" t="s">
        <v>61</v>
      </c>
      <c r="B53" s="28"/>
      <c r="C53" s="14"/>
      <c r="D53" s="84"/>
      <c r="E53" s="85"/>
      <c r="F53" s="85"/>
      <c r="G53" s="86"/>
      <c r="H53" s="77"/>
    </row>
    <row r="54" spans="1:8" ht="15.75">
      <c r="A54" s="27" t="s">
        <v>62</v>
      </c>
      <c r="B54" s="30"/>
      <c r="C54" s="14"/>
      <c r="D54" s="84">
        <v>553</v>
      </c>
      <c r="E54" s="85">
        <v>40386284.09</v>
      </c>
      <c r="F54" s="85">
        <v>4640731.25</v>
      </c>
      <c r="G54" s="86">
        <f>1-(+F54/E54)</f>
        <v>0.8850914028223487</v>
      </c>
      <c r="H54" s="77"/>
    </row>
    <row r="55" spans="1:8" ht="15.75">
      <c r="A55" s="27" t="s">
        <v>63</v>
      </c>
      <c r="B55" s="30"/>
      <c r="C55" s="14"/>
      <c r="D55" s="84">
        <v>8</v>
      </c>
      <c r="E55" s="85">
        <v>1280723.55</v>
      </c>
      <c r="F55" s="85">
        <v>70968.87</v>
      </c>
      <c r="G55" s="86">
        <f>1-(+F55/E55)</f>
        <v>0.9445868938694849</v>
      </c>
      <c r="H55" s="77"/>
    </row>
    <row r="56" spans="1:8" ht="15">
      <c r="A56" s="16" t="s">
        <v>42</v>
      </c>
      <c r="B56" s="30"/>
      <c r="C56" s="14"/>
      <c r="D56" s="88"/>
      <c r="E56" s="107"/>
      <c r="F56" s="85"/>
      <c r="G56" s="90"/>
      <c r="H56" s="77"/>
    </row>
    <row r="57" spans="1:8" ht="15">
      <c r="A57" s="16" t="s">
        <v>43</v>
      </c>
      <c r="B57" s="28"/>
      <c r="C57" s="14"/>
      <c r="D57" s="88"/>
      <c r="E57" s="107"/>
      <c r="F57" s="85"/>
      <c r="G57" s="90"/>
      <c r="H57" s="77"/>
    </row>
    <row r="58" spans="1:8" ht="15">
      <c r="A58" s="16" t="s">
        <v>44</v>
      </c>
      <c r="B58" s="28"/>
      <c r="C58" s="14"/>
      <c r="D58" s="88"/>
      <c r="E58" s="106"/>
      <c r="F58" s="85"/>
      <c r="G58" s="90"/>
      <c r="H58" s="77"/>
    </row>
    <row r="59" spans="1:8" ht="15">
      <c r="A59" s="16" t="s">
        <v>30</v>
      </c>
      <c r="B59" s="28"/>
      <c r="C59" s="14"/>
      <c r="D59" s="88"/>
      <c r="E59" s="106"/>
      <c r="F59" s="85"/>
      <c r="G59" s="90"/>
      <c r="H59" s="77"/>
    </row>
    <row r="60" spans="1:8" ht="15.75">
      <c r="A60" s="32"/>
      <c r="B60" s="18"/>
      <c r="C60" s="14"/>
      <c r="D60" s="88"/>
      <c r="E60" s="91"/>
      <c r="F60" s="91"/>
      <c r="G60" s="90"/>
      <c r="H60" s="77"/>
    </row>
    <row r="61" spans="1:8" ht="15.75">
      <c r="A61" s="20" t="s">
        <v>45</v>
      </c>
      <c r="B61" s="33"/>
      <c r="C61" s="33"/>
      <c r="D61" s="92">
        <f>SUM(D44:D57)</f>
        <v>844</v>
      </c>
      <c r="E61" s="93">
        <f>SUM(E44:E60)</f>
        <v>57135154.09</v>
      </c>
      <c r="F61" s="93">
        <f>SUM(F44:F60)</f>
        <v>5909062.69</v>
      </c>
      <c r="G61" s="94">
        <f>1-(F61/E61)</f>
        <v>0.8965774612125492</v>
      </c>
      <c r="H61" s="74"/>
    </row>
    <row r="62" spans="1:8" ht="18">
      <c r="A62" s="35"/>
      <c r="B62" s="36"/>
      <c r="C62" s="36"/>
      <c r="D62" s="109"/>
      <c r="E62" s="103"/>
      <c r="F62" s="34"/>
      <c r="G62" s="34"/>
      <c r="H62" s="76"/>
    </row>
    <row r="63" spans="1:8" ht="18">
      <c r="A63" s="35" t="s">
        <v>46</v>
      </c>
      <c r="B63" s="36"/>
      <c r="C63" s="36"/>
      <c r="D63" s="51"/>
      <c r="E63" s="36"/>
      <c r="F63" s="37">
        <f>F61+F39</f>
        <v>6537898.69</v>
      </c>
      <c r="G63" s="36"/>
      <c r="H63" s="76"/>
    </row>
    <row r="64" spans="1:8" ht="18">
      <c r="A64" s="35"/>
      <c r="B64" s="36"/>
      <c r="C64" s="36"/>
      <c r="D64" s="51"/>
      <c r="E64" s="36"/>
      <c r="F64" s="37"/>
      <c r="G64" s="36"/>
      <c r="H64" s="76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76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76"/>
    </row>
    <row r="70" spans="1:8" ht="15.75">
      <c r="A70" s="70"/>
      <c r="B70" s="21"/>
      <c r="C70" s="21"/>
      <c r="H70" s="21"/>
    </row>
    <row r="71" spans="1:4" ht="18">
      <c r="A71" s="129"/>
      <c r="B71" s="130"/>
      <c r="C71" s="130"/>
      <c r="D71" s="130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3.25">
      <c r="A1" s="57" t="s">
        <v>0</v>
      </c>
      <c r="B1" s="36"/>
      <c r="C1" s="37"/>
      <c r="D1" s="36"/>
    </row>
    <row r="2" spans="1:4" ht="23.25">
      <c r="A2" s="57" t="s">
        <v>1</v>
      </c>
      <c r="B2" s="36"/>
      <c r="C2" s="21"/>
      <c r="D2" s="21"/>
    </row>
    <row r="3" spans="1:4" ht="23.25">
      <c r="A3" s="57" t="s">
        <v>88</v>
      </c>
      <c r="B3" s="36"/>
      <c r="C3" s="21"/>
      <c r="D3" s="21"/>
    </row>
    <row r="4" spans="1:4" ht="23.25">
      <c r="A4" s="57" t="str">
        <f>ARG!$A$3</f>
        <v>MONTH ENDED:   JUNE 2020</v>
      </c>
      <c r="B4" s="36"/>
      <c r="C4" s="21"/>
      <c r="D4" s="21"/>
    </row>
    <row r="5" spans="1:4" ht="24" thickBot="1">
      <c r="A5" s="57"/>
      <c r="B5" s="36"/>
      <c r="C5" s="21"/>
      <c r="D5" s="21"/>
    </row>
    <row r="6" spans="1:4" ht="21" thickTop="1">
      <c r="A6" s="59" t="s">
        <v>89</v>
      </c>
      <c r="B6" s="60">
        <f>ARG!$D$39+LADYLUCK!$D$39+HOLLYWOOD!$D$40+HARNKC!$D$40+ISLE!$D$39+AMERKC!$D$39+AMERSC!$D$39+STJO!$D$39+LAGRANGE!$D$39+ISLEBV!$D$39+LUMIERE!$D$39+RIVERCITY!$D$39+CAPE!$D$39</f>
        <v>407</v>
      </c>
      <c r="C6" s="61"/>
      <c r="D6" s="21"/>
    </row>
    <row r="7" spans="1:4" ht="20.25">
      <c r="A7" s="62" t="s">
        <v>90</v>
      </c>
      <c r="B7" s="63">
        <f>ARG!$E$39+LADYLUCK!$E$39+HOLLYWOOD!$E$40+HARNKC!$E$40+ISLE!$E$39+AMERKC!$E$39+AMERSC!$E$39+STJO!$E$39+LAGRANGE!$E$39+ISLEBV!$E$39+LUMIERE!$E$39+RIVERCITY!$E$39+CAPE!$E$39</f>
        <v>61517804</v>
      </c>
      <c r="C7" s="61"/>
      <c r="D7" s="21"/>
    </row>
    <row r="8" spans="1:4" ht="20.25">
      <c r="A8" s="62" t="s">
        <v>91</v>
      </c>
      <c r="B8" s="63">
        <f>ARG!$F$39+LADYLUCK!$F$39+HOLLYWOOD!$F$40+HARNKC!$F$40+ISLE!$F$39+AMERKC!$F$39+AMERSC!$F$39+STJO!$F$39+LAGRANGE!$F$39+ISLEBV!$F$39+LUMIERE!$F$39+RIVERCITY!$F$39+CAPE!$F$39</f>
        <v>12535856.49</v>
      </c>
      <c r="C8" s="61"/>
      <c r="D8" s="21"/>
    </row>
    <row r="9" spans="1:4" ht="20.25">
      <c r="A9" s="62" t="s">
        <v>92</v>
      </c>
      <c r="B9" s="128">
        <f>B8/B7</f>
        <v>0.20377607253340838</v>
      </c>
      <c r="C9" s="61"/>
      <c r="D9" s="21"/>
    </row>
    <row r="10" spans="1:4" ht="20.25">
      <c r="A10" s="64"/>
      <c r="B10" s="65"/>
      <c r="C10" s="61"/>
      <c r="D10" s="21"/>
    </row>
    <row r="11" spans="1:4" ht="20.25">
      <c r="A11" s="62" t="s">
        <v>93</v>
      </c>
      <c r="B11" s="66">
        <f>ARG!$D$60+LADYLUCK!$D$60+HOLLYWOOD!$D$62+HARNKC!$D$62+ISLE!$D$62+AMERKC!$D$62+AMERSC!$D$61+STJO!$D$60+LAGRANGE!$D$60+ISLEBV!$D$61+LUMIERE!$D$62+RIVERCITY!$D$62+CAPE!$D$61</f>
        <v>14161</v>
      </c>
      <c r="C11" s="61"/>
      <c r="D11" s="21"/>
    </row>
    <row r="12" spans="1:4" ht="20.25">
      <c r="A12" s="62" t="s">
        <v>94</v>
      </c>
      <c r="B12" s="63">
        <f>ARG!$E$60+LADYLUCK!$E$60+HOLLYWOOD!$E$62+HARNKC!$E$62+ISLE!$E$62+AMERKC!$E$62+AMERSC!$E$61+STJO!$E$60+LAGRANGE!$E$60+ISLEBV!$E$61+LUMIERE!$E$62+RIVERCITY!$E$62+CAPE!$E$61</f>
        <v>1075369656.2</v>
      </c>
      <c r="C12" s="61"/>
      <c r="D12" s="21"/>
    </row>
    <row r="13" spans="1:4" ht="20.25">
      <c r="A13" s="62" t="s">
        <v>95</v>
      </c>
      <c r="B13" s="63">
        <f>ARG!$F$60+LADYLUCK!$F$60+HOLLYWOOD!$F$62+HARNKC!$F$62+ISLE!$F$62+AMERKC!$F$62+AMERSC!$F$61+STJO!$F$60+LAGRANGE!$F$60+ISLEBV!$F$61+LUMIERE!$F$62+RIVERCITY!$F$62+CAPE!$F$61</f>
        <v>106644076.10000001</v>
      </c>
      <c r="C13" s="61"/>
      <c r="D13" s="21"/>
    </row>
    <row r="14" spans="1:4" ht="20.25">
      <c r="A14" s="62" t="s">
        <v>96</v>
      </c>
      <c r="B14" s="128">
        <f>1-(B13/B12)</f>
        <v>0.9008303093869648</v>
      </c>
      <c r="C14" s="61"/>
      <c r="D14" s="21"/>
    </row>
    <row r="15" spans="1:4" ht="20.25">
      <c r="A15" s="64"/>
      <c r="B15" s="67"/>
      <c r="C15" s="61"/>
      <c r="D15" s="21"/>
    </row>
    <row r="16" spans="1:4" ht="20.25">
      <c r="A16" s="62" t="s">
        <v>97</v>
      </c>
      <c r="B16" s="63">
        <f>B13+B8</f>
        <v>119179932.59</v>
      </c>
      <c r="C16" s="61"/>
      <c r="D16" s="21"/>
    </row>
    <row r="17" spans="1:4" ht="21" thickBot="1">
      <c r="A17" s="64"/>
      <c r="B17" s="65"/>
      <c r="C17" s="61"/>
      <c r="D17" s="21"/>
    </row>
    <row r="18" spans="1:4" ht="18.75" thickTop="1">
      <c r="A18" s="68"/>
      <c r="B18" s="69"/>
      <c r="C18" s="21"/>
      <c r="D18" s="21"/>
    </row>
    <row r="19" spans="1:4" ht="15">
      <c r="A19" s="21"/>
      <c r="B19" s="21"/>
      <c r="C19" s="21"/>
      <c r="D19" s="21"/>
    </row>
    <row r="20" spans="1:4" ht="15.75">
      <c r="A20" s="70" t="s">
        <v>50</v>
      </c>
      <c r="B20" s="21"/>
      <c r="C20" s="21"/>
      <c r="D20" s="21"/>
    </row>
    <row r="21" spans="1:4" ht="15.75">
      <c r="A21" s="70"/>
      <c r="B21" s="21"/>
      <c r="C21" s="21"/>
      <c r="D21" s="21"/>
    </row>
    <row r="22" ht="15.75">
      <c r="A22" s="38"/>
    </row>
    <row r="23" ht="15.75">
      <c r="A23" s="1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85"/>
      <c r="F9" s="85"/>
      <c r="G9" s="86"/>
      <c r="H9" s="15"/>
    </row>
    <row r="10" spans="1:8" ht="15.75">
      <c r="A10" s="104" t="s">
        <v>11</v>
      </c>
      <c r="B10" s="13"/>
      <c r="C10" s="14"/>
      <c r="D10" s="84"/>
      <c r="E10" s="85"/>
      <c r="F10" s="85"/>
      <c r="G10" s="86"/>
      <c r="H10" s="15"/>
    </row>
    <row r="11" spans="1:8" ht="15.75">
      <c r="A11" s="104" t="s">
        <v>114</v>
      </c>
      <c r="B11" s="13"/>
      <c r="C11" s="14"/>
      <c r="D11" s="84"/>
      <c r="E11" s="85"/>
      <c r="F11" s="85"/>
      <c r="G11" s="86"/>
      <c r="H11" s="15"/>
    </row>
    <row r="12" spans="1:8" ht="15.75">
      <c r="A12" s="104" t="s">
        <v>12</v>
      </c>
      <c r="B12" s="13"/>
      <c r="C12" s="14"/>
      <c r="D12" s="84"/>
      <c r="E12" s="85"/>
      <c r="F12" s="85"/>
      <c r="G12" s="86"/>
      <c r="H12" s="15"/>
    </row>
    <row r="13" spans="1:8" ht="15.75">
      <c r="A13" s="104" t="s">
        <v>122</v>
      </c>
      <c r="B13" s="13"/>
      <c r="C13" s="14"/>
      <c r="D13" s="84"/>
      <c r="E13" s="85"/>
      <c r="F13" s="85"/>
      <c r="G13" s="86"/>
      <c r="H13" s="15"/>
    </row>
    <row r="14" spans="1:8" ht="15.75">
      <c r="A14" s="104" t="s">
        <v>54</v>
      </c>
      <c r="B14" s="13"/>
      <c r="C14" s="14"/>
      <c r="D14" s="84"/>
      <c r="E14" s="85"/>
      <c r="F14" s="85"/>
      <c r="G14" s="86"/>
      <c r="H14" s="15"/>
    </row>
    <row r="15" spans="1:8" ht="15.75">
      <c r="A15" s="104" t="s">
        <v>126</v>
      </c>
      <c r="B15" s="13"/>
      <c r="C15" s="14"/>
      <c r="D15" s="84"/>
      <c r="E15" s="85"/>
      <c r="F15" s="85"/>
      <c r="G15" s="86"/>
      <c r="H15" s="15"/>
    </row>
    <row r="16" spans="1:8" ht="15.75">
      <c r="A16" s="104" t="s">
        <v>133</v>
      </c>
      <c r="B16" s="13"/>
      <c r="C16" s="14"/>
      <c r="D16" s="84"/>
      <c r="E16" s="85"/>
      <c r="F16" s="85"/>
      <c r="G16" s="86"/>
      <c r="H16" s="15"/>
    </row>
    <row r="17" spans="1:8" ht="15.75">
      <c r="A17" s="104" t="s">
        <v>13</v>
      </c>
      <c r="B17" s="13"/>
      <c r="C17" s="14"/>
      <c r="D17" s="84"/>
      <c r="E17" s="85"/>
      <c r="F17" s="85"/>
      <c r="G17" s="86"/>
      <c r="H17" s="15"/>
    </row>
    <row r="18" spans="1:8" ht="15.75">
      <c r="A18" s="104" t="s">
        <v>14</v>
      </c>
      <c r="B18" s="13"/>
      <c r="C18" s="14"/>
      <c r="D18" s="84">
        <v>1</v>
      </c>
      <c r="E18" s="85">
        <v>368521</v>
      </c>
      <c r="F18" s="85">
        <v>93495</v>
      </c>
      <c r="G18" s="86">
        <f>F18/E18</f>
        <v>0.2537033167716358</v>
      </c>
      <c r="H18" s="15"/>
    </row>
    <row r="19" spans="1:8" ht="15.75">
      <c r="A19" s="104" t="s">
        <v>15</v>
      </c>
      <c r="B19" s="13"/>
      <c r="C19" s="14"/>
      <c r="D19" s="84"/>
      <c r="E19" s="85"/>
      <c r="F19" s="85"/>
      <c r="G19" s="86"/>
      <c r="H19" s="15"/>
    </row>
    <row r="20" spans="1:8" ht="15.75">
      <c r="A20" s="104" t="s">
        <v>16</v>
      </c>
      <c r="B20" s="13"/>
      <c r="C20" s="14"/>
      <c r="D20" s="84"/>
      <c r="E20" s="85"/>
      <c r="F20" s="85"/>
      <c r="G20" s="86"/>
      <c r="H20" s="15"/>
    </row>
    <row r="21" spans="1:8" ht="15.75">
      <c r="A21" s="104" t="s">
        <v>134</v>
      </c>
      <c r="B21" s="13"/>
      <c r="C21" s="14"/>
      <c r="D21" s="84"/>
      <c r="E21" s="85"/>
      <c r="F21" s="85"/>
      <c r="G21" s="86"/>
      <c r="H21" s="15"/>
    </row>
    <row r="22" spans="1:8" ht="15.75">
      <c r="A22" s="104" t="s">
        <v>57</v>
      </c>
      <c r="B22" s="13"/>
      <c r="C22" s="14"/>
      <c r="D22" s="84"/>
      <c r="E22" s="85"/>
      <c r="F22" s="85"/>
      <c r="G22" s="86"/>
      <c r="H22" s="15"/>
    </row>
    <row r="23" spans="1:8" ht="15.75">
      <c r="A23" s="104" t="s">
        <v>18</v>
      </c>
      <c r="B23" s="13"/>
      <c r="C23" s="14"/>
      <c r="D23" s="84"/>
      <c r="E23" s="85"/>
      <c r="F23" s="85"/>
      <c r="G23" s="86"/>
      <c r="H23" s="15"/>
    </row>
    <row r="24" spans="1:8" ht="15.75">
      <c r="A24" s="104" t="s">
        <v>19</v>
      </c>
      <c r="B24" s="13"/>
      <c r="C24" s="14"/>
      <c r="D24" s="84"/>
      <c r="E24" s="85"/>
      <c r="F24" s="85"/>
      <c r="G24" s="86"/>
      <c r="H24" s="15"/>
    </row>
    <row r="25" spans="1:8" ht="15.75">
      <c r="A25" s="105" t="s">
        <v>20</v>
      </c>
      <c r="B25" s="13"/>
      <c r="C25" s="14"/>
      <c r="D25" s="84"/>
      <c r="E25" s="85"/>
      <c r="F25" s="85"/>
      <c r="G25" s="86"/>
      <c r="H25" s="15"/>
    </row>
    <row r="26" spans="1:8" ht="15.75">
      <c r="A26" s="105" t="s">
        <v>21</v>
      </c>
      <c r="B26" s="13"/>
      <c r="C26" s="14"/>
      <c r="D26" s="84"/>
      <c r="E26" s="85"/>
      <c r="F26" s="85"/>
      <c r="G26" s="86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86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86"/>
      <c r="H28" s="15"/>
    </row>
    <row r="29" spans="1:8" ht="15.75">
      <c r="A29" s="81" t="s">
        <v>24</v>
      </c>
      <c r="B29" s="13"/>
      <c r="C29" s="14"/>
      <c r="D29" s="84">
        <v>1</v>
      </c>
      <c r="E29" s="85">
        <v>29089</v>
      </c>
      <c r="F29" s="85">
        <v>12248</v>
      </c>
      <c r="G29" s="86">
        <f>F29/E29</f>
        <v>0.42105263157894735</v>
      </c>
      <c r="H29" s="15"/>
    </row>
    <row r="30" spans="1:8" ht="15.75">
      <c r="A30" s="81" t="s">
        <v>25</v>
      </c>
      <c r="B30" s="13"/>
      <c r="C30" s="14"/>
      <c r="D30" s="84">
        <v>2</v>
      </c>
      <c r="E30" s="85">
        <v>219779</v>
      </c>
      <c r="F30" s="85">
        <v>79436</v>
      </c>
      <c r="G30" s="86">
        <f>F30/E30</f>
        <v>0.3614358059687231</v>
      </c>
      <c r="H30" s="15"/>
    </row>
    <row r="31" spans="1:8" ht="15.75">
      <c r="A31" s="81" t="s">
        <v>26</v>
      </c>
      <c r="B31" s="13"/>
      <c r="C31" s="14"/>
      <c r="D31" s="84"/>
      <c r="E31" s="85"/>
      <c r="F31" s="85"/>
      <c r="G31" s="86"/>
      <c r="H31" s="15"/>
    </row>
    <row r="32" spans="1:8" ht="15.75">
      <c r="A32" s="81" t="s">
        <v>128</v>
      </c>
      <c r="B32" s="13"/>
      <c r="C32" s="14"/>
      <c r="D32" s="84">
        <v>4</v>
      </c>
      <c r="E32" s="85">
        <v>473594</v>
      </c>
      <c r="F32" s="85">
        <v>91594.5</v>
      </c>
      <c r="G32" s="86">
        <f>F32/E32</f>
        <v>0.19340299919340195</v>
      </c>
      <c r="H32" s="15"/>
    </row>
    <row r="33" spans="1:8" ht="15.75">
      <c r="A33" s="81" t="s">
        <v>105</v>
      </c>
      <c r="B33" s="13"/>
      <c r="C33" s="14"/>
      <c r="D33" s="84"/>
      <c r="E33" s="85"/>
      <c r="F33" s="85"/>
      <c r="G33" s="86"/>
      <c r="H33" s="15"/>
    </row>
    <row r="34" spans="1:8" ht="15.75">
      <c r="A34" s="81" t="s">
        <v>27</v>
      </c>
      <c r="B34" s="13"/>
      <c r="C34" s="14"/>
      <c r="D34" s="84">
        <v>1</v>
      </c>
      <c r="E34" s="85">
        <v>19077</v>
      </c>
      <c r="F34" s="85">
        <v>5491</v>
      </c>
      <c r="G34" s="86">
        <f>F34/E34</f>
        <v>0.2878335168003355</v>
      </c>
      <c r="H34" s="15"/>
    </row>
    <row r="35" spans="1:8" ht="15">
      <c r="A35" s="16" t="s">
        <v>28</v>
      </c>
      <c r="B35" s="13"/>
      <c r="C35" s="14"/>
      <c r="D35" s="88"/>
      <c r="E35" s="89"/>
      <c r="F35" s="85"/>
      <c r="G35" s="90"/>
      <c r="H35" s="15"/>
    </row>
    <row r="36" spans="1:8" ht="15">
      <c r="A36" s="16" t="s">
        <v>29</v>
      </c>
      <c r="B36" s="13"/>
      <c r="C36" s="14"/>
      <c r="D36" s="88"/>
      <c r="E36" s="106"/>
      <c r="F36" s="85">
        <v>0.5</v>
      </c>
      <c r="G36" s="90"/>
      <c r="H36" s="15"/>
    </row>
    <row r="37" spans="1:8" ht="15">
      <c r="A37" s="16" t="s">
        <v>30</v>
      </c>
      <c r="B37" s="13"/>
      <c r="C37" s="14"/>
      <c r="D37" s="88"/>
      <c r="E37" s="89"/>
      <c r="F37" s="87"/>
      <c r="G37" s="90"/>
      <c r="H37" s="15"/>
    </row>
    <row r="38" spans="1:8" ht="15">
      <c r="A38" s="17"/>
      <c r="B38" s="18"/>
      <c r="C38" s="14"/>
      <c r="D38" s="88"/>
      <c r="E38" s="91"/>
      <c r="F38" s="91"/>
      <c r="G38" s="90"/>
      <c r="H38" s="15"/>
    </row>
    <row r="39" spans="1:8" ht="15.75">
      <c r="A39" s="19" t="s">
        <v>31</v>
      </c>
      <c r="B39" s="20"/>
      <c r="C39" s="21"/>
      <c r="D39" s="92">
        <f>SUM(D9:D38)</f>
        <v>9</v>
      </c>
      <c r="E39" s="93">
        <f>SUM(E9:E38)</f>
        <v>1110060</v>
      </c>
      <c r="F39" s="93">
        <f>SUM(F9:F38)</f>
        <v>282265</v>
      </c>
      <c r="G39" s="94">
        <f>F39/E39</f>
        <v>0.2542790479793885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>
      <c r="A44" s="27" t="s">
        <v>33</v>
      </c>
      <c r="B44" s="28"/>
      <c r="C44" s="14"/>
      <c r="D44" s="84">
        <v>23</v>
      </c>
      <c r="E44" s="85">
        <v>458177.37</v>
      </c>
      <c r="F44" s="85">
        <v>25482.74</v>
      </c>
      <c r="G44" s="86">
        <f>1-(+F44/E44)</f>
        <v>0.9443823687756556</v>
      </c>
      <c r="H44" s="15"/>
    </row>
    <row r="45" spans="1:8" ht="15.75">
      <c r="A45" s="27" t="s">
        <v>34</v>
      </c>
      <c r="B45" s="28"/>
      <c r="C45" s="14"/>
      <c r="D45" s="84"/>
      <c r="E45" s="85"/>
      <c r="F45" s="85"/>
      <c r="G45" s="86"/>
      <c r="H45" s="15"/>
    </row>
    <row r="46" spans="1:8" ht="15.75">
      <c r="A46" s="27" t="s">
        <v>35</v>
      </c>
      <c r="B46" s="28"/>
      <c r="C46" s="14"/>
      <c r="D46" s="84">
        <v>43</v>
      </c>
      <c r="E46" s="85">
        <v>909108.29</v>
      </c>
      <c r="F46" s="85">
        <v>88382.02</v>
      </c>
      <c r="G46" s="86">
        <f>1-(+F46/E46)</f>
        <v>0.9027816367178876</v>
      </c>
      <c r="H46" s="15"/>
    </row>
    <row r="47" spans="1:8" ht="15.75">
      <c r="A47" s="27" t="s">
        <v>36</v>
      </c>
      <c r="B47" s="28"/>
      <c r="C47" s="14"/>
      <c r="D47" s="84">
        <v>10</v>
      </c>
      <c r="E47" s="85">
        <v>635606</v>
      </c>
      <c r="F47" s="85">
        <v>25296.25</v>
      </c>
      <c r="G47" s="86">
        <f>1-(+F47/E47)</f>
        <v>0.9602013668845165</v>
      </c>
      <c r="H47" s="15"/>
    </row>
    <row r="48" spans="1:8" ht="15.75">
      <c r="A48" s="27" t="s">
        <v>37</v>
      </c>
      <c r="B48" s="28"/>
      <c r="C48" s="14"/>
      <c r="D48" s="84">
        <v>46</v>
      </c>
      <c r="E48" s="85">
        <v>2125080.5</v>
      </c>
      <c r="F48" s="85">
        <v>197642.06</v>
      </c>
      <c r="G48" s="86">
        <f>1-(+F48/E48)</f>
        <v>0.9069954949941896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86"/>
      <c r="H49" s="15"/>
    </row>
    <row r="50" spans="1:8" ht="15.75">
      <c r="A50" s="27" t="s">
        <v>39</v>
      </c>
      <c r="B50" s="28"/>
      <c r="C50" s="14"/>
      <c r="D50" s="84">
        <v>3</v>
      </c>
      <c r="E50" s="85">
        <v>368725</v>
      </c>
      <c r="F50" s="85">
        <v>31535</v>
      </c>
      <c r="G50" s="86">
        <f>1-(+F50/E50)</f>
        <v>0.9144755576649264</v>
      </c>
      <c r="H50" s="15"/>
    </row>
    <row r="51" spans="1:8" ht="15.75">
      <c r="A51" s="27" t="s">
        <v>40</v>
      </c>
      <c r="B51" s="28"/>
      <c r="C51" s="14"/>
      <c r="D51" s="84"/>
      <c r="E51" s="85"/>
      <c r="F51" s="85"/>
      <c r="G51" s="86"/>
      <c r="H51" s="15"/>
    </row>
    <row r="52" spans="1:8" ht="15.75">
      <c r="A52" s="27" t="s">
        <v>41</v>
      </c>
      <c r="B52" s="28"/>
      <c r="C52" s="14"/>
      <c r="D52" s="84"/>
      <c r="E52" s="85"/>
      <c r="F52" s="85"/>
      <c r="G52" s="86"/>
      <c r="H52" s="15"/>
    </row>
    <row r="53" spans="1:8" ht="15.75">
      <c r="A53" s="29" t="s">
        <v>62</v>
      </c>
      <c r="B53" s="30"/>
      <c r="C53" s="14"/>
      <c r="D53" s="84">
        <v>396</v>
      </c>
      <c r="E53" s="85">
        <v>22573108.64</v>
      </c>
      <c r="F53" s="85">
        <v>2539059.1</v>
      </c>
      <c r="G53" s="86">
        <f>1-(+F53/E53)</f>
        <v>0.8875184122624238</v>
      </c>
      <c r="H53" s="15"/>
    </row>
    <row r="54" spans="1:8" ht="15.75">
      <c r="A54" s="29" t="s">
        <v>63</v>
      </c>
      <c r="B54" s="30"/>
      <c r="C54" s="14"/>
      <c r="D54" s="84"/>
      <c r="E54" s="85"/>
      <c r="F54" s="85"/>
      <c r="G54" s="86"/>
      <c r="H54" s="15"/>
    </row>
    <row r="55" spans="1:8" ht="15">
      <c r="A55" s="31" t="s">
        <v>42</v>
      </c>
      <c r="B55" s="30"/>
      <c r="C55" s="14"/>
      <c r="D55" s="88"/>
      <c r="E55" s="107"/>
      <c r="F55" s="85"/>
      <c r="G55" s="90"/>
      <c r="H55" s="15"/>
    </row>
    <row r="56" spans="1:8" ht="15">
      <c r="A56" s="16" t="s">
        <v>43</v>
      </c>
      <c r="B56" s="28"/>
      <c r="C56" s="14"/>
      <c r="D56" s="88"/>
      <c r="E56" s="107"/>
      <c r="F56" s="85"/>
      <c r="G56" s="90"/>
      <c r="H56" s="15"/>
    </row>
    <row r="57" spans="1:8" ht="15">
      <c r="A57" s="16" t="s">
        <v>44</v>
      </c>
      <c r="B57" s="28"/>
      <c r="C57" s="14"/>
      <c r="D57" s="88"/>
      <c r="E57" s="106"/>
      <c r="F57" s="85"/>
      <c r="G57" s="90"/>
      <c r="H57" s="15"/>
    </row>
    <row r="58" spans="1:8" ht="15">
      <c r="A58" s="16" t="s">
        <v>30</v>
      </c>
      <c r="B58" s="28"/>
      <c r="C58" s="14"/>
      <c r="D58" s="88"/>
      <c r="E58" s="106"/>
      <c r="F58" s="85"/>
      <c r="G58" s="90"/>
      <c r="H58" s="15"/>
    </row>
    <row r="59" spans="1:8" ht="15.75">
      <c r="A59" s="32"/>
      <c r="B59" s="18"/>
      <c r="C59" s="14"/>
      <c r="D59" s="88"/>
      <c r="E59" s="108"/>
      <c r="F59" s="91"/>
      <c r="G59" s="90"/>
      <c r="H59" s="15"/>
    </row>
    <row r="60" spans="1:8" ht="15.75">
      <c r="A60" s="20" t="s">
        <v>45</v>
      </c>
      <c r="B60" s="20"/>
      <c r="C60" s="21"/>
      <c r="D60" s="92">
        <f>SUM(D44:D56)</f>
        <v>521</v>
      </c>
      <c r="E60" s="93">
        <f>SUM(E44:E59)</f>
        <v>27069805.8</v>
      </c>
      <c r="F60" s="93">
        <f>SUM(F44:F59)</f>
        <v>2907397.17</v>
      </c>
      <c r="G60" s="94">
        <f>1-(F60/E60)</f>
        <v>0.8925963048467824</v>
      </c>
      <c r="H60" s="15"/>
    </row>
    <row r="61" spans="1:8" ht="15">
      <c r="A61" s="33"/>
      <c r="B61" s="33"/>
      <c r="C61" s="50"/>
      <c r="D61" s="109"/>
      <c r="E61" s="103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3189662.17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29"/>
      <c r="B70" s="130"/>
      <c r="C70" s="130"/>
      <c r="D70" s="130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52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80" t="s">
        <v>102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108</v>
      </c>
      <c r="B9" s="13"/>
      <c r="C9" s="14"/>
      <c r="D9" s="84">
        <v>5</v>
      </c>
      <c r="E9" s="85">
        <v>242938</v>
      </c>
      <c r="F9" s="85">
        <v>36143</v>
      </c>
      <c r="G9" s="86">
        <f>F9/E9</f>
        <v>0.14877458446187916</v>
      </c>
      <c r="H9" s="15"/>
    </row>
    <row r="10" spans="1:8" ht="15.75">
      <c r="A10" s="104" t="s">
        <v>11</v>
      </c>
      <c r="B10" s="13"/>
      <c r="C10" s="14"/>
      <c r="D10" s="84"/>
      <c r="E10" s="85"/>
      <c r="F10" s="85"/>
      <c r="G10" s="86"/>
      <c r="H10" s="15"/>
    </row>
    <row r="11" spans="1:8" ht="15.75">
      <c r="A11" s="104" t="s">
        <v>111</v>
      </c>
      <c r="B11" s="13"/>
      <c r="C11" s="14"/>
      <c r="D11" s="84">
        <v>1</v>
      </c>
      <c r="E11" s="85">
        <v>140831</v>
      </c>
      <c r="F11" s="85">
        <v>45435.5</v>
      </c>
      <c r="G11" s="86">
        <f>F11/E11</f>
        <v>0.32262428016558853</v>
      </c>
      <c r="H11" s="15"/>
    </row>
    <row r="12" spans="1:8" ht="15.75">
      <c r="A12" s="104" t="s">
        <v>70</v>
      </c>
      <c r="B12" s="13"/>
      <c r="C12" s="14"/>
      <c r="D12" s="84"/>
      <c r="E12" s="85"/>
      <c r="F12" s="85"/>
      <c r="G12" s="86"/>
      <c r="H12" s="15"/>
    </row>
    <row r="13" spans="1:8" ht="15.75">
      <c r="A13" s="104" t="s">
        <v>115</v>
      </c>
      <c r="B13" s="13"/>
      <c r="C13" s="14"/>
      <c r="D13" s="84">
        <v>3</v>
      </c>
      <c r="E13" s="85">
        <v>164618</v>
      </c>
      <c r="F13" s="85">
        <v>58686.5</v>
      </c>
      <c r="G13" s="86">
        <f>F13/E13</f>
        <v>0.35650111166458104</v>
      </c>
      <c r="H13" s="15"/>
    </row>
    <row r="14" spans="1:8" ht="15.75">
      <c r="A14" s="104" t="s">
        <v>25</v>
      </c>
      <c r="B14" s="13"/>
      <c r="C14" s="14"/>
      <c r="D14" s="84"/>
      <c r="E14" s="85"/>
      <c r="F14" s="85"/>
      <c r="G14" s="86"/>
      <c r="H14" s="15"/>
    </row>
    <row r="15" spans="1:8" ht="15.75">
      <c r="A15" s="104" t="s">
        <v>54</v>
      </c>
      <c r="B15" s="13"/>
      <c r="C15" s="14"/>
      <c r="D15" s="84"/>
      <c r="E15" s="85"/>
      <c r="F15" s="85"/>
      <c r="G15" s="86"/>
      <c r="H15" s="15"/>
    </row>
    <row r="16" spans="1:8" ht="15.75">
      <c r="A16" s="104" t="s">
        <v>10</v>
      </c>
      <c r="B16" s="13"/>
      <c r="C16" s="14"/>
      <c r="D16" s="84"/>
      <c r="E16" s="85"/>
      <c r="F16" s="85"/>
      <c r="G16" s="86"/>
      <c r="H16" s="15"/>
    </row>
    <row r="17" spans="1:8" ht="15.75">
      <c r="A17" s="104" t="s">
        <v>14</v>
      </c>
      <c r="B17" s="13"/>
      <c r="C17" s="14"/>
      <c r="D17" s="84">
        <v>2</v>
      </c>
      <c r="E17" s="85">
        <v>453365</v>
      </c>
      <c r="F17" s="85">
        <v>82565</v>
      </c>
      <c r="G17" s="86">
        <f aca="true" t="shared" si="0" ref="G17:G24">F17/E17</f>
        <v>0.18211595513548687</v>
      </c>
      <c r="H17" s="15"/>
    </row>
    <row r="18" spans="1:8" ht="15.75">
      <c r="A18" s="104" t="s">
        <v>15</v>
      </c>
      <c r="B18" s="13"/>
      <c r="C18" s="14"/>
      <c r="D18" s="84">
        <v>2</v>
      </c>
      <c r="E18" s="85">
        <v>352974</v>
      </c>
      <c r="F18" s="85">
        <v>154805</v>
      </c>
      <c r="G18" s="86">
        <f t="shared" si="0"/>
        <v>0.4385733793423878</v>
      </c>
      <c r="H18" s="15"/>
    </row>
    <row r="19" spans="1:8" ht="15.75">
      <c r="A19" s="104" t="s">
        <v>55</v>
      </c>
      <c r="B19" s="13"/>
      <c r="C19" s="14"/>
      <c r="D19" s="84"/>
      <c r="E19" s="85"/>
      <c r="F19" s="85"/>
      <c r="G19" s="86"/>
      <c r="H19" s="15"/>
    </row>
    <row r="20" spans="1:8" ht="15.75">
      <c r="A20" s="104" t="s">
        <v>17</v>
      </c>
      <c r="B20" s="13"/>
      <c r="C20" s="14"/>
      <c r="D20" s="84"/>
      <c r="E20" s="85"/>
      <c r="F20" s="85"/>
      <c r="G20" s="86"/>
      <c r="H20" s="15"/>
    </row>
    <row r="21" spans="1:8" ht="15.75">
      <c r="A21" s="104" t="s">
        <v>125</v>
      </c>
      <c r="B21" s="13"/>
      <c r="C21" s="14"/>
      <c r="D21" s="84"/>
      <c r="E21" s="85"/>
      <c r="F21" s="85"/>
      <c r="G21" s="86"/>
      <c r="H21" s="15"/>
    </row>
    <row r="22" spans="1:8" ht="15.75">
      <c r="A22" s="104" t="s">
        <v>56</v>
      </c>
      <c r="B22" s="13"/>
      <c r="C22" s="14"/>
      <c r="D22" s="84">
        <v>6</v>
      </c>
      <c r="E22" s="85">
        <v>752893</v>
      </c>
      <c r="F22" s="85">
        <v>163339</v>
      </c>
      <c r="G22" s="86">
        <f t="shared" si="0"/>
        <v>0.2169484906885839</v>
      </c>
      <c r="H22" s="15"/>
    </row>
    <row r="23" spans="1:8" ht="15.75">
      <c r="A23" s="104" t="s">
        <v>57</v>
      </c>
      <c r="B23" s="13"/>
      <c r="C23" s="14"/>
      <c r="D23" s="84">
        <v>4</v>
      </c>
      <c r="E23" s="85">
        <v>334624</v>
      </c>
      <c r="F23" s="85">
        <v>15111.5</v>
      </c>
      <c r="G23" s="86">
        <f t="shared" si="0"/>
        <v>0.04515964186669217</v>
      </c>
      <c r="H23" s="15"/>
    </row>
    <row r="24" spans="1:8" ht="15.75">
      <c r="A24" s="105" t="s">
        <v>20</v>
      </c>
      <c r="B24" s="13"/>
      <c r="C24" s="14"/>
      <c r="D24" s="84">
        <v>6</v>
      </c>
      <c r="E24" s="85">
        <v>267889</v>
      </c>
      <c r="F24" s="85">
        <v>67246</v>
      </c>
      <c r="G24" s="86">
        <f t="shared" si="0"/>
        <v>0.25102187846458796</v>
      </c>
      <c r="H24" s="15"/>
    </row>
    <row r="25" spans="1:8" ht="15.75">
      <c r="A25" s="105" t="s">
        <v>21</v>
      </c>
      <c r="B25" s="13"/>
      <c r="C25" s="14"/>
      <c r="D25" s="84"/>
      <c r="E25" s="85"/>
      <c r="F25" s="85"/>
      <c r="G25" s="86"/>
      <c r="H25" s="15"/>
    </row>
    <row r="26" spans="1:8" ht="15.75">
      <c r="A26" s="81" t="s">
        <v>22</v>
      </c>
      <c r="B26" s="13"/>
      <c r="C26" s="14"/>
      <c r="D26" s="84"/>
      <c r="E26" s="85"/>
      <c r="F26" s="85"/>
      <c r="G26" s="86"/>
      <c r="H26" s="15"/>
    </row>
    <row r="27" spans="1:8" ht="15.75">
      <c r="A27" s="81" t="s">
        <v>23</v>
      </c>
      <c r="B27" s="13"/>
      <c r="C27" s="14"/>
      <c r="D27" s="84"/>
      <c r="E27" s="85"/>
      <c r="F27" s="85"/>
      <c r="G27" s="86"/>
      <c r="H27" s="15"/>
    </row>
    <row r="28" spans="1:8" ht="15.75">
      <c r="A28" s="104" t="s">
        <v>135</v>
      </c>
      <c r="B28" s="13"/>
      <c r="C28" s="14"/>
      <c r="D28" s="84"/>
      <c r="E28" s="85"/>
      <c r="F28" s="85"/>
      <c r="G28" s="86"/>
      <c r="H28" s="15"/>
    </row>
    <row r="29" spans="1:8" ht="15.75">
      <c r="A29" s="81" t="s">
        <v>24</v>
      </c>
      <c r="B29" s="13"/>
      <c r="C29" s="14"/>
      <c r="D29" s="84">
        <v>2</v>
      </c>
      <c r="E29" s="85">
        <v>113721</v>
      </c>
      <c r="F29" s="85">
        <v>33976</v>
      </c>
      <c r="G29" s="86">
        <f>F29/E29</f>
        <v>0.2987662788754935</v>
      </c>
      <c r="H29" s="15"/>
    </row>
    <row r="30" spans="1:8" ht="15.75">
      <c r="A30" s="81" t="s">
        <v>129</v>
      </c>
      <c r="B30" s="13"/>
      <c r="C30" s="14"/>
      <c r="D30" s="84">
        <v>2</v>
      </c>
      <c r="E30" s="85">
        <v>77191</v>
      </c>
      <c r="F30" s="85">
        <v>32416.5</v>
      </c>
      <c r="G30" s="86">
        <f>F30/E30</f>
        <v>0.41995180785324715</v>
      </c>
      <c r="H30" s="15"/>
    </row>
    <row r="31" spans="1:8" ht="15.75">
      <c r="A31" s="81" t="s">
        <v>136</v>
      </c>
      <c r="B31" s="13"/>
      <c r="C31" s="14"/>
      <c r="D31" s="84"/>
      <c r="E31" s="87"/>
      <c r="F31" s="85"/>
      <c r="G31" s="86"/>
      <c r="H31" s="15"/>
    </row>
    <row r="32" spans="1:8" ht="15.75">
      <c r="A32" s="81" t="s">
        <v>138</v>
      </c>
      <c r="B32" s="13"/>
      <c r="C32" s="14"/>
      <c r="D32" s="84"/>
      <c r="E32" s="87"/>
      <c r="F32" s="85"/>
      <c r="G32" s="86"/>
      <c r="H32" s="15"/>
    </row>
    <row r="33" spans="1:8" ht="15.75">
      <c r="A33" s="81" t="s">
        <v>59</v>
      </c>
      <c r="B33" s="13"/>
      <c r="C33" s="14"/>
      <c r="D33" s="84">
        <v>24</v>
      </c>
      <c r="E33" s="87">
        <v>977061</v>
      </c>
      <c r="F33" s="87">
        <v>227409.5</v>
      </c>
      <c r="G33" s="86">
        <f>F33/E33</f>
        <v>0.23274851826037474</v>
      </c>
      <c r="H33" s="15"/>
    </row>
    <row r="34" spans="1:8" ht="15.75">
      <c r="A34" s="104" t="s">
        <v>60</v>
      </c>
      <c r="B34" s="13"/>
      <c r="C34" s="14"/>
      <c r="D34" s="84"/>
      <c r="E34" s="85"/>
      <c r="F34" s="85"/>
      <c r="G34" s="86"/>
      <c r="H34" s="15"/>
    </row>
    <row r="35" spans="1:8" ht="15.75">
      <c r="A35" s="104" t="s">
        <v>105</v>
      </c>
      <c r="B35" s="13"/>
      <c r="C35" s="14"/>
      <c r="D35" s="84"/>
      <c r="E35" s="85"/>
      <c r="F35" s="85"/>
      <c r="G35" s="86"/>
      <c r="H35" s="15"/>
    </row>
    <row r="36" spans="1:8" ht="15">
      <c r="A36" s="16" t="s">
        <v>28</v>
      </c>
      <c r="B36" s="13"/>
      <c r="C36" s="14"/>
      <c r="D36" s="88"/>
      <c r="E36" s="89"/>
      <c r="F36" s="85"/>
      <c r="G36" s="90"/>
      <c r="H36" s="15"/>
    </row>
    <row r="37" spans="1:8" ht="15">
      <c r="A37" s="16" t="s">
        <v>29</v>
      </c>
      <c r="B37" s="13"/>
      <c r="C37" s="14"/>
      <c r="D37" s="88"/>
      <c r="E37" s="89"/>
      <c r="F37" s="85"/>
      <c r="G37" s="90"/>
      <c r="H37" s="15"/>
    </row>
    <row r="38" spans="1:8" ht="15">
      <c r="A38" s="16" t="s">
        <v>30</v>
      </c>
      <c r="B38" s="13"/>
      <c r="C38" s="14"/>
      <c r="D38" s="88"/>
      <c r="E38" s="89"/>
      <c r="F38" s="87"/>
      <c r="G38" s="90"/>
      <c r="H38" s="15"/>
    </row>
    <row r="39" spans="1:8" ht="15">
      <c r="A39" s="17"/>
      <c r="B39" s="18"/>
      <c r="C39" s="21"/>
      <c r="D39" s="88"/>
      <c r="E39" s="91"/>
      <c r="F39" s="91"/>
      <c r="G39" s="90"/>
      <c r="H39" s="15"/>
    </row>
    <row r="40" spans="1:8" ht="15.75">
      <c r="A40" s="19" t="s">
        <v>31</v>
      </c>
      <c r="B40" s="20"/>
      <c r="C40" s="22"/>
      <c r="D40" s="92">
        <f>SUM(D9:D39)</f>
        <v>57</v>
      </c>
      <c r="E40" s="93">
        <f>SUM(E9:E39)</f>
        <v>3878105</v>
      </c>
      <c r="F40" s="93">
        <f>SUM(F9:F39)</f>
        <v>917133.5</v>
      </c>
      <c r="G40" s="94">
        <f>F40/E40</f>
        <v>0.23649011566215974</v>
      </c>
      <c r="H40" s="2"/>
    </row>
    <row r="41" spans="1:8" ht="15.75">
      <c r="A41" s="22"/>
      <c r="B41" s="22"/>
      <c r="C41" s="24"/>
      <c r="D41" s="95"/>
      <c r="E41" s="96"/>
      <c r="F41" s="97"/>
      <c r="G41" s="97"/>
      <c r="H41" s="2"/>
    </row>
    <row r="42" spans="1:8" ht="18">
      <c r="A42" s="23" t="s">
        <v>32</v>
      </c>
      <c r="B42" s="24"/>
      <c r="C42" s="26"/>
      <c r="D42" s="25"/>
      <c r="E42" s="98"/>
      <c r="F42" s="99"/>
      <c r="G42" s="99"/>
      <c r="H42" s="2"/>
    </row>
    <row r="43" spans="1:8" ht="15.75">
      <c r="A43" s="26"/>
      <c r="B43" s="26"/>
      <c r="C43" s="26"/>
      <c r="D43" s="100"/>
      <c r="E43" s="25" t="s">
        <v>149</v>
      </c>
      <c r="F43" s="25" t="s">
        <v>149</v>
      </c>
      <c r="G43" s="25" t="s">
        <v>5</v>
      </c>
      <c r="H43" s="2"/>
    </row>
    <row r="44" spans="1:8" ht="15.75">
      <c r="A44" s="26"/>
      <c r="B44" s="26"/>
      <c r="C44" s="14"/>
      <c r="D44" s="100" t="s">
        <v>6</v>
      </c>
      <c r="E44" s="101" t="s">
        <v>150</v>
      </c>
      <c r="F44" s="99" t="s">
        <v>8</v>
      </c>
      <c r="G44" s="99" t="s">
        <v>151</v>
      </c>
      <c r="H44" s="15"/>
    </row>
    <row r="45" spans="1:8" ht="15.75">
      <c r="A45" s="27" t="s">
        <v>33</v>
      </c>
      <c r="B45" s="28"/>
      <c r="C45" s="14"/>
      <c r="D45" s="84">
        <v>174</v>
      </c>
      <c r="E45" s="85">
        <v>12617769.31</v>
      </c>
      <c r="F45" s="85">
        <v>674407.99</v>
      </c>
      <c r="G45" s="86">
        <f aca="true" t="shared" si="1" ref="G45:G51">1-(+F45/E45)</f>
        <v>0.9465509335738521</v>
      </c>
      <c r="H45" s="15"/>
    </row>
    <row r="46" spans="1:8" ht="15.75">
      <c r="A46" s="27" t="s">
        <v>34</v>
      </c>
      <c r="B46" s="28"/>
      <c r="C46" s="14"/>
      <c r="D46" s="84">
        <v>3</v>
      </c>
      <c r="E46" s="85">
        <v>453501.6</v>
      </c>
      <c r="F46" s="85">
        <v>76711.35</v>
      </c>
      <c r="G46" s="86">
        <f t="shared" si="1"/>
        <v>0.8308465725368995</v>
      </c>
      <c r="H46" s="15"/>
    </row>
    <row r="47" spans="1:8" ht="15.75">
      <c r="A47" s="27" t="s">
        <v>35</v>
      </c>
      <c r="B47" s="28"/>
      <c r="C47" s="14"/>
      <c r="D47" s="84">
        <v>302</v>
      </c>
      <c r="E47" s="85">
        <v>11170975.5</v>
      </c>
      <c r="F47" s="85">
        <v>670227.06</v>
      </c>
      <c r="G47" s="86">
        <f t="shared" si="1"/>
        <v>0.9400028171219246</v>
      </c>
      <c r="H47" s="15"/>
    </row>
    <row r="48" spans="1:8" ht="15.75">
      <c r="A48" s="27" t="s">
        <v>36</v>
      </c>
      <c r="B48" s="28"/>
      <c r="C48" s="14"/>
      <c r="D48" s="84">
        <v>23</v>
      </c>
      <c r="E48" s="85">
        <v>334204</v>
      </c>
      <c r="F48" s="85">
        <v>16707</v>
      </c>
      <c r="G48" s="86">
        <f t="shared" si="1"/>
        <v>0.9500095749901258</v>
      </c>
      <c r="H48" s="15"/>
    </row>
    <row r="49" spans="1:8" ht="15.75">
      <c r="A49" s="27" t="s">
        <v>37</v>
      </c>
      <c r="B49" s="28"/>
      <c r="C49" s="14"/>
      <c r="D49" s="84">
        <v>149</v>
      </c>
      <c r="E49" s="85">
        <v>4837898.88</v>
      </c>
      <c r="F49" s="85">
        <v>378223.06</v>
      </c>
      <c r="G49" s="86">
        <f t="shared" si="1"/>
        <v>0.9218208008514639</v>
      </c>
      <c r="H49" s="15"/>
    </row>
    <row r="50" spans="1:8" ht="15.75">
      <c r="A50" s="27" t="s">
        <v>38</v>
      </c>
      <c r="B50" s="28"/>
      <c r="C50" s="14"/>
      <c r="D50" s="84">
        <v>3</v>
      </c>
      <c r="E50" s="85">
        <v>98378</v>
      </c>
      <c r="F50" s="85">
        <v>12148</v>
      </c>
      <c r="G50" s="86">
        <f t="shared" si="1"/>
        <v>0.8765171074833804</v>
      </c>
      <c r="H50" s="15"/>
    </row>
    <row r="51" spans="1:8" ht="15.75">
      <c r="A51" s="27" t="s">
        <v>39</v>
      </c>
      <c r="B51" s="28"/>
      <c r="C51" s="14"/>
      <c r="D51" s="84">
        <v>28</v>
      </c>
      <c r="E51" s="85">
        <v>1077265</v>
      </c>
      <c r="F51" s="85">
        <v>98137.22</v>
      </c>
      <c r="G51" s="86">
        <f t="shared" si="1"/>
        <v>0.9089015052006703</v>
      </c>
      <c r="H51" s="15"/>
    </row>
    <row r="52" spans="1:8" ht="15.75">
      <c r="A52" s="27" t="s">
        <v>40</v>
      </c>
      <c r="B52" s="28"/>
      <c r="C52" s="14"/>
      <c r="D52" s="84"/>
      <c r="E52" s="85"/>
      <c r="F52" s="85"/>
      <c r="G52" s="86"/>
      <c r="H52" s="15"/>
    </row>
    <row r="53" spans="1:8" ht="15.75">
      <c r="A53" s="27" t="s">
        <v>41</v>
      </c>
      <c r="B53" s="28"/>
      <c r="C53" s="14"/>
      <c r="D53" s="84">
        <v>4</v>
      </c>
      <c r="E53" s="85">
        <v>107175</v>
      </c>
      <c r="F53" s="85">
        <v>-25175</v>
      </c>
      <c r="G53" s="86">
        <f>1-(+F53/E53)</f>
        <v>1.2348961978073245</v>
      </c>
      <c r="H53" s="15"/>
    </row>
    <row r="54" spans="1:8" ht="15.75">
      <c r="A54" s="29" t="s">
        <v>61</v>
      </c>
      <c r="B54" s="30"/>
      <c r="C54" s="14"/>
      <c r="D54" s="84">
        <v>2</v>
      </c>
      <c r="E54" s="85">
        <v>13200</v>
      </c>
      <c r="F54" s="85">
        <v>7500</v>
      </c>
      <c r="G54" s="86">
        <f>1-(+F54/E54)</f>
        <v>0.43181818181818177</v>
      </c>
      <c r="H54" s="15"/>
    </row>
    <row r="55" spans="1:8" ht="15.75">
      <c r="A55" s="27" t="s">
        <v>62</v>
      </c>
      <c r="B55" s="30"/>
      <c r="C55" s="14"/>
      <c r="D55" s="84">
        <v>1329</v>
      </c>
      <c r="E55" s="85">
        <v>42971322.53</v>
      </c>
      <c r="F55" s="85">
        <v>5006512.49</v>
      </c>
      <c r="G55" s="86">
        <f>1-(+F55/E55)</f>
        <v>0.8834917755555521</v>
      </c>
      <c r="H55" s="15"/>
    </row>
    <row r="56" spans="1:8" ht="15.75">
      <c r="A56" s="27" t="s">
        <v>63</v>
      </c>
      <c r="B56" s="30"/>
      <c r="C56" s="14"/>
      <c r="D56" s="84"/>
      <c r="E56" s="85"/>
      <c r="F56" s="85"/>
      <c r="G56" s="86"/>
      <c r="H56" s="15"/>
    </row>
    <row r="57" spans="1:8" ht="15">
      <c r="A57" s="31" t="s">
        <v>42</v>
      </c>
      <c r="B57" s="30"/>
      <c r="C57" s="14"/>
      <c r="D57" s="88"/>
      <c r="E57" s="107"/>
      <c r="F57" s="85"/>
      <c r="G57" s="90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90"/>
      <c r="H58" s="15"/>
    </row>
    <row r="59" spans="1:8" ht="15">
      <c r="A59" s="16" t="s">
        <v>44</v>
      </c>
      <c r="B59" s="28"/>
      <c r="C59" s="14"/>
      <c r="D59" s="88"/>
      <c r="E59" s="89"/>
      <c r="F59" s="85"/>
      <c r="G59" s="90"/>
      <c r="H59" s="15"/>
    </row>
    <row r="60" spans="1:8" ht="15">
      <c r="A60" s="16" t="s">
        <v>30</v>
      </c>
      <c r="B60" s="28"/>
      <c r="C60" s="14"/>
      <c r="D60" s="88"/>
      <c r="E60" s="89"/>
      <c r="F60" s="87"/>
      <c r="G60" s="90"/>
      <c r="H60" s="15"/>
    </row>
    <row r="61" spans="1:8" ht="15.75">
      <c r="A61" s="32"/>
      <c r="B61" s="18"/>
      <c r="C61" s="21"/>
      <c r="D61" s="88"/>
      <c r="E61" s="91"/>
      <c r="F61" s="91"/>
      <c r="G61" s="90"/>
      <c r="H61" s="15"/>
    </row>
    <row r="62" spans="1:8" ht="15.75">
      <c r="A62" s="20" t="s">
        <v>45</v>
      </c>
      <c r="B62" s="20"/>
      <c r="C62" s="33"/>
      <c r="D62" s="92">
        <f>SUM(D45:D58)</f>
        <v>2017</v>
      </c>
      <c r="E62" s="93">
        <f>SUM(E45:E61)</f>
        <v>73681689.82</v>
      </c>
      <c r="F62" s="93">
        <f>SUM(F45:F61)</f>
        <v>6915399.17</v>
      </c>
      <c r="G62" s="94">
        <f>1-(+F62/E62)</f>
        <v>0.9061449433788243</v>
      </c>
      <c r="H62" s="2"/>
    </row>
    <row r="63" spans="1:8" ht="18">
      <c r="A63" s="33"/>
      <c r="B63" s="33"/>
      <c r="C63" s="36"/>
      <c r="D63" s="102"/>
      <c r="E63" s="103"/>
      <c r="F63" s="34"/>
      <c r="G63" s="34"/>
      <c r="H63" s="2"/>
    </row>
    <row r="64" spans="1:8" ht="18">
      <c r="A64" s="35" t="s">
        <v>46</v>
      </c>
      <c r="B64" s="36"/>
      <c r="C64" s="39"/>
      <c r="D64" s="36"/>
      <c r="E64" s="36"/>
      <c r="F64" s="37">
        <f>F62+F40</f>
        <v>7832532.67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29"/>
      <c r="B72" s="130"/>
      <c r="C72" s="130"/>
      <c r="D72" s="130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108</v>
      </c>
      <c r="B9" s="13"/>
      <c r="C9" s="14"/>
      <c r="D9" s="84"/>
      <c r="E9" s="110"/>
      <c r="F9" s="85"/>
      <c r="G9" s="86"/>
      <c r="H9" s="15"/>
    </row>
    <row r="10" spans="1:8" ht="15.75">
      <c r="A10" s="104" t="s">
        <v>11</v>
      </c>
      <c r="B10" s="13"/>
      <c r="C10" s="14"/>
      <c r="D10" s="84">
        <v>11</v>
      </c>
      <c r="E10" s="110">
        <v>1736489</v>
      </c>
      <c r="F10" s="85">
        <v>456766.5</v>
      </c>
      <c r="G10" s="111">
        <f>F10/E10</f>
        <v>0.26304024960710953</v>
      </c>
      <c r="H10" s="15"/>
    </row>
    <row r="11" spans="1:8" ht="15.75">
      <c r="A11" s="104" t="s">
        <v>111</v>
      </c>
      <c r="B11" s="13"/>
      <c r="C11" s="14"/>
      <c r="D11" s="84">
        <v>6</v>
      </c>
      <c r="E11" s="110">
        <v>437512</v>
      </c>
      <c r="F11" s="85">
        <v>113650.5</v>
      </c>
      <c r="G11" s="111">
        <f>F11/E11</f>
        <v>0.25976544643346927</v>
      </c>
      <c r="H11" s="15"/>
    </row>
    <row r="12" spans="1:8" ht="15.75">
      <c r="A12" s="104" t="s">
        <v>70</v>
      </c>
      <c r="B12" s="13"/>
      <c r="C12" s="14"/>
      <c r="D12" s="84">
        <v>2</v>
      </c>
      <c r="E12" s="110">
        <v>158040</v>
      </c>
      <c r="F12" s="85">
        <v>47085.5</v>
      </c>
      <c r="G12" s="111">
        <f>F12/E12</f>
        <v>0.29793406732472794</v>
      </c>
      <c r="H12" s="15"/>
    </row>
    <row r="13" spans="1:8" ht="15.75">
      <c r="A13" s="104" t="s">
        <v>115</v>
      </c>
      <c r="B13" s="13"/>
      <c r="C13" s="14"/>
      <c r="D13" s="84"/>
      <c r="E13" s="110"/>
      <c r="F13" s="85"/>
      <c r="G13" s="111"/>
      <c r="H13" s="15"/>
    </row>
    <row r="14" spans="1:8" ht="15.75">
      <c r="A14" s="104" t="s">
        <v>25</v>
      </c>
      <c r="B14" s="13"/>
      <c r="C14" s="14"/>
      <c r="D14" s="84">
        <v>2</v>
      </c>
      <c r="E14" s="110">
        <v>377806</v>
      </c>
      <c r="F14" s="85">
        <v>151055</v>
      </c>
      <c r="G14" s="111">
        <f>F14/E14</f>
        <v>0.3998216015627068</v>
      </c>
      <c r="H14" s="15"/>
    </row>
    <row r="15" spans="1:8" ht="15.75">
      <c r="A15" s="104" t="s">
        <v>54</v>
      </c>
      <c r="B15" s="13"/>
      <c r="C15" s="14"/>
      <c r="D15" s="84"/>
      <c r="E15" s="110"/>
      <c r="F15" s="85"/>
      <c r="G15" s="111"/>
      <c r="H15" s="15"/>
    </row>
    <row r="16" spans="1:8" ht="15.75">
      <c r="A16" s="104" t="s">
        <v>10</v>
      </c>
      <c r="B16" s="13"/>
      <c r="C16" s="14"/>
      <c r="D16" s="84"/>
      <c r="E16" s="110"/>
      <c r="F16" s="85"/>
      <c r="G16" s="111"/>
      <c r="H16" s="15"/>
    </row>
    <row r="17" spans="1:8" ht="15.75">
      <c r="A17" s="104" t="s">
        <v>14</v>
      </c>
      <c r="B17" s="13"/>
      <c r="C17" s="14"/>
      <c r="D17" s="84">
        <v>2</v>
      </c>
      <c r="E17" s="110">
        <v>1160889</v>
      </c>
      <c r="F17" s="85">
        <v>313203.5</v>
      </c>
      <c r="G17" s="86">
        <f aca="true" t="shared" si="0" ref="G17:G23">F17/E17</f>
        <v>0.26979625097662224</v>
      </c>
      <c r="H17" s="15"/>
    </row>
    <row r="18" spans="1:8" ht="15.75">
      <c r="A18" s="104" t="s">
        <v>15</v>
      </c>
      <c r="B18" s="13"/>
      <c r="C18" s="14"/>
      <c r="D18" s="84">
        <v>2</v>
      </c>
      <c r="E18" s="110">
        <v>1288467</v>
      </c>
      <c r="F18" s="85">
        <v>388013.5</v>
      </c>
      <c r="G18" s="111">
        <f t="shared" si="0"/>
        <v>0.30114352948115863</v>
      </c>
      <c r="H18" s="15"/>
    </row>
    <row r="19" spans="1:8" ht="15.75">
      <c r="A19" s="104" t="s">
        <v>55</v>
      </c>
      <c r="B19" s="13"/>
      <c r="C19" s="14"/>
      <c r="D19" s="84">
        <v>1</v>
      </c>
      <c r="E19" s="110">
        <v>291698</v>
      </c>
      <c r="F19" s="85">
        <v>104025</v>
      </c>
      <c r="G19" s="86">
        <f t="shared" si="0"/>
        <v>0.35661883180549747</v>
      </c>
      <c r="H19" s="15"/>
    </row>
    <row r="20" spans="1:8" ht="15.75">
      <c r="A20" s="104" t="s">
        <v>17</v>
      </c>
      <c r="B20" s="13"/>
      <c r="C20" s="14"/>
      <c r="D20" s="84"/>
      <c r="E20" s="110"/>
      <c r="F20" s="85"/>
      <c r="G20" s="86"/>
      <c r="H20" s="15"/>
    </row>
    <row r="21" spans="1:8" ht="15.75">
      <c r="A21" s="104" t="s">
        <v>125</v>
      </c>
      <c r="B21" s="13"/>
      <c r="C21" s="14"/>
      <c r="D21" s="84"/>
      <c r="E21" s="110"/>
      <c r="F21" s="85"/>
      <c r="G21" s="86"/>
      <c r="H21" s="15"/>
    </row>
    <row r="22" spans="1:8" ht="15.75">
      <c r="A22" s="104" t="s">
        <v>56</v>
      </c>
      <c r="B22" s="13"/>
      <c r="C22" s="14"/>
      <c r="D22" s="84">
        <v>7</v>
      </c>
      <c r="E22" s="110">
        <v>1992050</v>
      </c>
      <c r="F22" s="85">
        <v>167893.5</v>
      </c>
      <c r="G22" s="86">
        <f t="shared" si="0"/>
        <v>0.08428177003589267</v>
      </c>
      <c r="H22" s="15"/>
    </row>
    <row r="23" spans="1:8" ht="15.75">
      <c r="A23" s="104" t="s">
        <v>57</v>
      </c>
      <c r="B23" s="13"/>
      <c r="C23" s="14"/>
      <c r="D23" s="84">
        <v>3</v>
      </c>
      <c r="E23" s="110">
        <v>1504256</v>
      </c>
      <c r="F23" s="85">
        <v>122898</v>
      </c>
      <c r="G23" s="86">
        <f t="shared" si="0"/>
        <v>0.08170018932947583</v>
      </c>
      <c r="H23" s="15"/>
    </row>
    <row r="24" spans="1:8" ht="15.75">
      <c r="A24" s="105" t="s">
        <v>20</v>
      </c>
      <c r="B24" s="13"/>
      <c r="C24" s="14"/>
      <c r="D24" s="84">
        <v>4</v>
      </c>
      <c r="E24" s="110">
        <v>655520</v>
      </c>
      <c r="F24" s="85">
        <v>116730</v>
      </c>
      <c r="G24" s="86">
        <f>F24/E24</f>
        <v>0.17807237002684892</v>
      </c>
      <c r="H24" s="15"/>
    </row>
    <row r="25" spans="1:8" ht="15.75">
      <c r="A25" s="105" t="s">
        <v>21</v>
      </c>
      <c r="B25" s="13"/>
      <c r="C25" s="14"/>
      <c r="D25" s="84"/>
      <c r="E25" s="110"/>
      <c r="F25" s="85"/>
      <c r="G25" s="86"/>
      <c r="H25" s="15"/>
    </row>
    <row r="26" spans="1:8" ht="15.75">
      <c r="A26" s="81" t="s">
        <v>22</v>
      </c>
      <c r="B26" s="13"/>
      <c r="C26" s="14"/>
      <c r="D26" s="84"/>
      <c r="E26" s="110"/>
      <c r="F26" s="85"/>
      <c r="G26" s="86"/>
      <c r="H26" s="15"/>
    </row>
    <row r="27" spans="1:8" ht="15.75">
      <c r="A27" s="81" t="s">
        <v>23</v>
      </c>
      <c r="B27" s="13"/>
      <c r="C27" s="14"/>
      <c r="D27" s="84"/>
      <c r="E27" s="110"/>
      <c r="F27" s="85"/>
      <c r="G27" s="86"/>
      <c r="H27" s="15"/>
    </row>
    <row r="28" spans="1:8" ht="15.75">
      <c r="A28" s="104" t="s">
        <v>135</v>
      </c>
      <c r="B28" s="13"/>
      <c r="C28" s="14"/>
      <c r="D28" s="84">
        <v>1</v>
      </c>
      <c r="E28" s="110">
        <v>140733</v>
      </c>
      <c r="F28" s="85">
        <v>49386.5</v>
      </c>
      <c r="G28" s="111">
        <f>F28/E28</f>
        <v>0.35092337973325377</v>
      </c>
      <c r="H28" s="15"/>
    </row>
    <row r="29" spans="1:8" ht="15.75">
      <c r="A29" s="81" t="s">
        <v>24</v>
      </c>
      <c r="B29" s="13"/>
      <c r="C29" s="14"/>
      <c r="D29" s="84">
        <v>2</v>
      </c>
      <c r="E29" s="110">
        <v>60977</v>
      </c>
      <c r="F29" s="85">
        <v>20937</v>
      </c>
      <c r="G29" s="86">
        <f>F29/E29</f>
        <v>0.34335897141545174</v>
      </c>
      <c r="H29" s="15"/>
    </row>
    <row r="30" spans="1:8" ht="15.75">
      <c r="A30" s="81" t="s">
        <v>129</v>
      </c>
      <c r="B30" s="13"/>
      <c r="C30" s="14"/>
      <c r="D30" s="112"/>
      <c r="E30" s="110"/>
      <c r="F30" s="110"/>
      <c r="G30" s="113"/>
      <c r="H30" s="15"/>
    </row>
    <row r="31" spans="1:8" ht="15.75">
      <c r="A31" s="81" t="s">
        <v>136</v>
      </c>
      <c r="B31" s="13"/>
      <c r="C31" s="14"/>
      <c r="D31" s="84">
        <v>1</v>
      </c>
      <c r="E31" s="114">
        <v>74077</v>
      </c>
      <c r="F31" s="85">
        <v>27926.5</v>
      </c>
      <c r="G31" s="111">
        <f>F31/E31</f>
        <v>0.3769928587820781</v>
      </c>
      <c r="H31" s="15"/>
    </row>
    <row r="32" spans="1:8" ht="15.75">
      <c r="A32" s="81" t="s">
        <v>138</v>
      </c>
      <c r="B32" s="13"/>
      <c r="C32" s="14"/>
      <c r="D32" s="84"/>
      <c r="E32" s="114"/>
      <c r="F32" s="85"/>
      <c r="G32" s="111"/>
      <c r="H32" s="15"/>
    </row>
    <row r="33" spans="1:8" ht="15.75">
      <c r="A33" s="81" t="s">
        <v>59</v>
      </c>
      <c r="B33" s="13"/>
      <c r="C33" s="14"/>
      <c r="D33" s="84">
        <v>7</v>
      </c>
      <c r="E33" s="114">
        <v>1107413</v>
      </c>
      <c r="F33" s="87">
        <v>205513.5</v>
      </c>
      <c r="G33" s="111">
        <f>F33/E33</f>
        <v>0.18557981529926054</v>
      </c>
      <c r="H33" s="15"/>
    </row>
    <row r="34" spans="1:8" ht="15.75">
      <c r="A34" s="104" t="s">
        <v>60</v>
      </c>
      <c r="B34" s="13"/>
      <c r="C34" s="14"/>
      <c r="D34" s="84"/>
      <c r="E34" s="110"/>
      <c r="F34" s="85"/>
      <c r="G34" s="111"/>
      <c r="H34" s="15"/>
    </row>
    <row r="35" spans="1:8" ht="15.75">
      <c r="A35" s="104" t="s">
        <v>105</v>
      </c>
      <c r="B35" s="13"/>
      <c r="C35" s="14"/>
      <c r="D35" s="84">
        <v>1</v>
      </c>
      <c r="E35" s="110">
        <v>72640</v>
      </c>
      <c r="F35" s="85">
        <v>16105</v>
      </c>
      <c r="G35" s="111">
        <f>F35/E35</f>
        <v>0.22170980176211455</v>
      </c>
      <c r="H35" s="15"/>
    </row>
    <row r="36" spans="1:8" ht="15">
      <c r="A36" s="16" t="s">
        <v>28</v>
      </c>
      <c r="B36" s="13"/>
      <c r="C36" s="14"/>
      <c r="D36" s="88"/>
      <c r="E36" s="114"/>
      <c r="F36" s="87"/>
      <c r="G36" s="90"/>
      <c r="H36" s="15"/>
    </row>
    <row r="37" spans="1:8" ht="15">
      <c r="A37" s="16" t="s">
        <v>29</v>
      </c>
      <c r="B37" s="13"/>
      <c r="C37" s="14"/>
      <c r="D37" s="88"/>
      <c r="E37" s="114"/>
      <c r="F37" s="87"/>
      <c r="G37" s="90"/>
      <c r="H37" s="15"/>
    </row>
    <row r="38" spans="1:8" ht="15">
      <c r="A38" s="16" t="s">
        <v>30</v>
      </c>
      <c r="B38" s="13"/>
      <c r="C38" s="14"/>
      <c r="D38" s="88"/>
      <c r="E38" s="110"/>
      <c r="F38" s="85"/>
      <c r="G38" s="90"/>
      <c r="H38" s="15"/>
    </row>
    <row r="39" spans="1:8" ht="15">
      <c r="A39" s="17"/>
      <c r="B39" s="18"/>
      <c r="C39" s="21"/>
      <c r="D39" s="88"/>
      <c r="E39" s="91"/>
      <c r="F39" s="91"/>
      <c r="G39" s="90"/>
      <c r="H39" s="15"/>
    </row>
    <row r="40" spans="1:8" ht="15.75">
      <c r="A40" s="19" t="s">
        <v>31</v>
      </c>
      <c r="B40" s="20"/>
      <c r="C40" s="22"/>
      <c r="D40" s="92">
        <f>SUM(D9:D39)</f>
        <v>52</v>
      </c>
      <c r="E40" s="93">
        <f>SUM(E9:E39)</f>
        <v>11058567</v>
      </c>
      <c r="F40" s="93">
        <f>SUM(F9:F39)</f>
        <v>2301189.5</v>
      </c>
      <c r="G40" s="94">
        <f>F40/E40</f>
        <v>0.2080911116241372</v>
      </c>
      <c r="H40" s="2"/>
    </row>
    <row r="41" spans="1:8" ht="15.75">
      <c r="A41" s="22"/>
      <c r="B41" s="22"/>
      <c r="C41" s="24"/>
      <c r="D41" s="95"/>
      <c r="E41" s="96"/>
      <c r="F41" s="97"/>
      <c r="G41" s="97"/>
      <c r="H41" s="2"/>
    </row>
    <row r="42" spans="1:8" ht="18">
      <c r="A42" s="23" t="s">
        <v>32</v>
      </c>
      <c r="B42" s="24"/>
      <c r="C42" s="26"/>
      <c r="D42" s="25"/>
      <c r="E42" s="98"/>
      <c r="F42" s="99"/>
      <c r="G42" s="99"/>
      <c r="H42" s="2"/>
    </row>
    <row r="43" spans="1:8" ht="15.75">
      <c r="A43" s="26"/>
      <c r="B43" s="26"/>
      <c r="C43" s="26"/>
      <c r="D43" s="100"/>
      <c r="E43" s="25" t="s">
        <v>149</v>
      </c>
      <c r="F43" s="25" t="s">
        <v>149</v>
      </c>
      <c r="G43" s="25" t="s">
        <v>5</v>
      </c>
      <c r="H43" s="2"/>
    </row>
    <row r="44" spans="1:8" ht="15.75">
      <c r="A44" s="26"/>
      <c r="B44" s="26"/>
      <c r="C44" s="14"/>
      <c r="D44" s="100" t="s">
        <v>6</v>
      </c>
      <c r="E44" s="101" t="s">
        <v>150</v>
      </c>
      <c r="F44" s="99" t="s">
        <v>8</v>
      </c>
      <c r="G44" s="99" t="s">
        <v>151</v>
      </c>
      <c r="H44" s="15"/>
    </row>
    <row r="45" spans="1:8" ht="15.75">
      <c r="A45" s="27" t="s">
        <v>33</v>
      </c>
      <c r="B45" s="28"/>
      <c r="C45" s="14"/>
      <c r="D45" s="84">
        <v>72</v>
      </c>
      <c r="E45" s="85">
        <v>8283728.1</v>
      </c>
      <c r="F45" s="85">
        <v>539760.82</v>
      </c>
      <c r="G45" s="86">
        <f>1-(+F45/E45)</f>
        <v>0.9348408333199637</v>
      </c>
      <c r="H45" s="15"/>
    </row>
    <row r="46" spans="1:8" ht="15.75">
      <c r="A46" s="27" t="s">
        <v>34</v>
      </c>
      <c r="B46" s="28"/>
      <c r="C46" s="14"/>
      <c r="D46" s="84">
        <v>8</v>
      </c>
      <c r="E46" s="85">
        <v>2034508.36</v>
      </c>
      <c r="F46" s="85">
        <v>288760.15</v>
      </c>
      <c r="G46" s="86">
        <f aca="true" t="shared" si="1" ref="G46:G55">1-(+F46/E46)</f>
        <v>0.8580688309385959</v>
      </c>
      <c r="H46" s="15"/>
    </row>
    <row r="47" spans="1:8" ht="15.75">
      <c r="A47" s="27" t="s">
        <v>35</v>
      </c>
      <c r="B47" s="28"/>
      <c r="C47" s="14"/>
      <c r="D47" s="84">
        <v>187</v>
      </c>
      <c r="E47" s="85">
        <v>13994777.75</v>
      </c>
      <c r="F47" s="85">
        <v>884913.53</v>
      </c>
      <c r="G47" s="86">
        <f t="shared" si="1"/>
        <v>0.9367683041626009</v>
      </c>
      <c r="H47" s="15"/>
    </row>
    <row r="48" spans="1:8" ht="15.75">
      <c r="A48" s="27" t="s">
        <v>36</v>
      </c>
      <c r="B48" s="28"/>
      <c r="C48" s="14"/>
      <c r="D48" s="84">
        <v>8</v>
      </c>
      <c r="E48" s="85">
        <v>2061517.5</v>
      </c>
      <c r="F48" s="85">
        <v>88422.5</v>
      </c>
      <c r="G48" s="86">
        <f t="shared" si="1"/>
        <v>0.957108052684491</v>
      </c>
      <c r="H48" s="15"/>
    </row>
    <row r="49" spans="1:8" ht="15.75">
      <c r="A49" s="27" t="s">
        <v>37</v>
      </c>
      <c r="B49" s="28"/>
      <c r="C49" s="14"/>
      <c r="D49" s="84">
        <v>124</v>
      </c>
      <c r="E49" s="85">
        <v>13945336.46</v>
      </c>
      <c r="F49" s="85">
        <v>1145922.77</v>
      </c>
      <c r="G49" s="86">
        <f t="shared" si="1"/>
        <v>0.9178275279849362</v>
      </c>
      <c r="H49" s="15"/>
    </row>
    <row r="50" spans="1:8" ht="15.75">
      <c r="A50" s="27" t="s">
        <v>38</v>
      </c>
      <c r="B50" s="28"/>
      <c r="C50" s="14"/>
      <c r="D50" s="84">
        <v>8</v>
      </c>
      <c r="E50" s="85">
        <v>1788766</v>
      </c>
      <c r="F50" s="85">
        <v>182313</v>
      </c>
      <c r="G50" s="86">
        <f t="shared" si="1"/>
        <v>0.8980788990846204</v>
      </c>
      <c r="H50" s="15"/>
    </row>
    <row r="51" spans="1:8" ht="15.75">
      <c r="A51" s="27" t="s">
        <v>39</v>
      </c>
      <c r="B51" s="28"/>
      <c r="C51" s="14"/>
      <c r="D51" s="84">
        <v>9</v>
      </c>
      <c r="E51" s="85">
        <v>1388425</v>
      </c>
      <c r="F51" s="85">
        <v>129370</v>
      </c>
      <c r="G51" s="86">
        <f t="shared" si="1"/>
        <v>0.9068224787078885</v>
      </c>
      <c r="H51" s="15"/>
    </row>
    <row r="52" spans="1:8" ht="15.75">
      <c r="A52" s="27" t="s">
        <v>40</v>
      </c>
      <c r="B52" s="28"/>
      <c r="C52" s="14"/>
      <c r="D52" s="84">
        <v>2</v>
      </c>
      <c r="E52" s="85">
        <v>223780</v>
      </c>
      <c r="F52" s="85">
        <v>21990</v>
      </c>
      <c r="G52" s="86">
        <f t="shared" si="1"/>
        <v>0.9017338457413531</v>
      </c>
      <c r="H52" s="15"/>
    </row>
    <row r="53" spans="1:8" ht="15.75">
      <c r="A53" s="27" t="s">
        <v>41</v>
      </c>
      <c r="B53" s="28"/>
      <c r="C53" s="14"/>
      <c r="D53" s="84">
        <v>2</v>
      </c>
      <c r="E53" s="85">
        <v>466550</v>
      </c>
      <c r="F53" s="85">
        <v>66785</v>
      </c>
      <c r="G53" s="86">
        <f t="shared" si="1"/>
        <v>0.856853499089058</v>
      </c>
      <c r="H53" s="15"/>
    </row>
    <row r="54" spans="1:8" ht="15.75">
      <c r="A54" s="29" t="s">
        <v>61</v>
      </c>
      <c r="B54" s="30"/>
      <c r="C54" s="14"/>
      <c r="D54" s="84">
        <v>3</v>
      </c>
      <c r="E54" s="85">
        <v>167700</v>
      </c>
      <c r="F54" s="85">
        <v>-12700</v>
      </c>
      <c r="G54" s="86">
        <f t="shared" si="1"/>
        <v>1.0757304710793083</v>
      </c>
      <c r="H54" s="15"/>
    </row>
    <row r="55" spans="1:8" ht="15.75">
      <c r="A55" s="27" t="s">
        <v>62</v>
      </c>
      <c r="B55" s="30"/>
      <c r="C55" s="14"/>
      <c r="D55" s="84">
        <v>820</v>
      </c>
      <c r="E55" s="85">
        <v>78414788.87</v>
      </c>
      <c r="F55" s="85">
        <v>9329063.55</v>
      </c>
      <c r="G55" s="86">
        <f t="shared" si="1"/>
        <v>0.8810292843424448</v>
      </c>
      <c r="H55" s="15"/>
    </row>
    <row r="56" spans="1:8" ht="15.75">
      <c r="A56" s="27" t="s">
        <v>63</v>
      </c>
      <c r="B56" s="30"/>
      <c r="C56" s="14"/>
      <c r="D56" s="84"/>
      <c r="E56" s="85"/>
      <c r="F56" s="85"/>
      <c r="G56" s="86"/>
      <c r="H56" s="15"/>
    </row>
    <row r="57" spans="1:8" ht="15">
      <c r="A57" s="31" t="s">
        <v>42</v>
      </c>
      <c r="B57" s="30"/>
      <c r="C57" s="14"/>
      <c r="D57" s="88"/>
      <c r="E57" s="107"/>
      <c r="F57" s="85"/>
      <c r="G57" s="90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90"/>
      <c r="H58" s="15"/>
    </row>
    <row r="59" spans="1:8" ht="15">
      <c r="A59" s="16" t="s">
        <v>44</v>
      </c>
      <c r="B59" s="28"/>
      <c r="C59" s="14"/>
      <c r="D59" s="88"/>
      <c r="E59" s="89"/>
      <c r="F59" s="85"/>
      <c r="G59" s="90"/>
      <c r="H59" s="15"/>
    </row>
    <row r="60" spans="1:8" ht="15">
      <c r="A60" s="16" t="s">
        <v>30</v>
      </c>
      <c r="B60" s="28"/>
      <c r="C60" s="14"/>
      <c r="D60" s="88"/>
      <c r="E60" s="106"/>
      <c r="F60" s="85"/>
      <c r="G60" s="90"/>
      <c r="H60" s="15"/>
    </row>
    <row r="61" spans="1:8" ht="15.75">
      <c r="A61" s="32"/>
      <c r="B61" s="18"/>
      <c r="C61" s="21"/>
      <c r="D61" s="88"/>
      <c r="E61" s="108"/>
      <c r="F61" s="91"/>
      <c r="G61" s="90"/>
      <c r="H61" s="2"/>
    </row>
    <row r="62" spans="1:8" ht="18">
      <c r="A62" s="20" t="s">
        <v>45</v>
      </c>
      <c r="B62" s="20"/>
      <c r="C62" s="39"/>
      <c r="D62" s="92">
        <f>SUM(D45:D58)</f>
        <v>1243</v>
      </c>
      <c r="E62" s="93">
        <f>SUM(E45:E61)</f>
        <v>122769878.04</v>
      </c>
      <c r="F62" s="93">
        <f>SUM(F45:F61)</f>
        <v>12664601.32</v>
      </c>
      <c r="G62" s="94">
        <f>1-(F62/E62)</f>
        <v>0.8968427636958822</v>
      </c>
      <c r="H62" s="2"/>
    </row>
    <row r="63" spans="1:8" ht="18">
      <c r="A63" s="33"/>
      <c r="B63" s="33"/>
      <c r="C63" s="39"/>
      <c r="D63" s="109"/>
      <c r="E63" s="103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F62+F40</f>
        <v>14965790.82</v>
      </c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29"/>
      <c r="B71" s="130"/>
      <c r="C71" s="130"/>
      <c r="D71" s="130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123</v>
      </c>
      <c r="B9" s="13"/>
      <c r="C9" s="14"/>
      <c r="D9" s="84"/>
      <c r="E9" s="85"/>
      <c r="F9" s="85"/>
      <c r="G9" s="86"/>
      <c r="H9" s="15"/>
    </row>
    <row r="10" spans="1:8" ht="15.75">
      <c r="A10" s="104" t="s">
        <v>11</v>
      </c>
      <c r="B10" s="13"/>
      <c r="C10" s="14"/>
      <c r="D10" s="84">
        <v>2</v>
      </c>
      <c r="E10" s="85">
        <v>232191</v>
      </c>
      <c r="F10" s="85">
        <v>63033.5</v>
      </c>
      <c r="G10" s="86">
        <f>F10/E10</f>
        <v>0.2714726238312424</v>
      </c>
      <c r="H10" s="15"/>
    </row>
    <row r="11" spans="1:8" ht="15.75">
      <c r="A11" s="104" t="s">
        <v>108</v>
      </c>
      <c r="B11" s="13"/>
      <c r="C11" s="14"/>
      <c r="D11" s="84"/>
      <c r="E11" s="85"/>
      <c r="F11" s="85"/>
      <c r="G11" s="86"/>
      <c r="H11" s="15"/>
    </row>
    <row r="12" spans="1:8" ht="15.75">
      <c r="A12" s="104" t="s">
        <v>66</v>
      </c>
      <c r="B12" s="13"/>
      <c r="C12" s="14"/>
      <c r="D12" s="84">
        <v>1</v>
      </c>
      <c r="E12" s="85">
        <v>59425</v>
      </c>
      <c r="F12" s="85">
        <v>1277.5</v>
      </c>
      <c r="G12" s="86">
        <f>F12/E12</f>
        <v>0.02149768615902398</v>
      </c>
      <c r="H12" s="15"/>
    </row>
    <row r="13" spans="1:8" ht="15.75">
      <c r="A13" s="104" t="s">
        <v>67</v>
      </c>
      <c r="B13" s="13"/>
      <c r="C13" s="14"/>
      <c r="D13" s="84"/>
      <c r="E13" s="85"/>
      <c r="F13" s="85"/>
      <c r="G13" s="86"/>
      <c r="H13" s="15"/>
    </row>
    <row r="14" spans="1:8" ht="15.75">
      <c r="A14" s="104" t="s">
        <v>143</v>
      </c>
      <c r="B14" s="13"/>
      <c r="C14" s="14"/>
      <c r="D14" s="84"/>
      <c r="E14" s="85"/>
      <c r="F14" s="85"/>
      <c r="G14" s="86"/>
      <c r="H14" s="15"/>
    </row>
    <row r="15" spans="1:8" ht="15.75">
      <c r="A15" s="104" t="s">
        <v>25</v>
      </c>
      <c r="B15" s="13"/>
      <c r="C15" s="14"/>
      <c r="D15" s="84"/>
      <c r="E15" s="85"/>
      <c r="F15" s="85"/>
      <c r="G15" s="86"/>
      <c r="H15" s="15"/>
    </row>
    <row r="16" spans="1:8" ht="15.75">
      <c r="A16" s="104" t="s">
        <v>119</v>
      </c>
      <c r="B16" s="13"/>
      <c r="C16" s="14"/>
      <c r="D16" s="84"/>
      <c r="E16" s="85"/>
      <c r="F16" s="85"/>
      <c r="G16" s="86"/>
      <c r="H16" s="15"/>
    </row>
    <row r="17" spans="1:8" ht="15.75">
      <c r="A17" s="104" t="s">
        <v>145</v>
      </c>
      <c r="B17" s="13"/>
      <c r="C17" s="14"/>
      <c r="D17" s="84"/>
      <c r="E17" s="85"/>
      <c r="F17" s="85"/>
      <c r="G17" s="86"/>
      <c r="H17" s="15"/>
    </row>
    <row r="18" spans="1:8" ht="15.75">
      <c r="A18" s="104" t="s">
        <v>14</v>
      </c>
      <c r="B18" s="13"/>
      <c r="C18" s="14"/>
      <c r="D18" s="84">
        <v>1</v>
      </c>
      <c r="E18" s="85">
        <v>470215</v>
      </c>
      <c r="F18" s="85">
        <v>81870</v>
      </c>
      <c r="G18" s="86">
        <f>F18/E18</f>
        <v>0.17411184245504716</v>
      </c>
      <c r="H18" s="15"/>
    </row>
    <row r="19" spans="1:8" ht="15.75">
      <c r="A19" s="104" t="s">
        <v>15</v>
      </c>
      <c r="B19" s="13"/>
      <c r="C19" s="14"/>
      <c r="D19" s="84"/>
      <c r="E19" s="85"/>
      <c r="F19" s="85"/>
      <c r="G19" s="86"/>
      <c r="H19" s="15"/>
    </row>
    <row r="20" spans="1:8" ht="15.75">
      <c r="A20" s="104" t="s">
        <v>109</v>
      </c>
      <c r="B20" s="13"/>
      <c r="C20" s="14"/>
      <c r="D20" s="84"/>
      <c r="E20" s="85"/>
      <c r="F20" s="85"/>
      <c r="G20" s="86"/>
      <c r="H20" s="15"/>
    </row>
    <row r="21" spans="1:8" ht="15.75">
      <c r="A21" s="104" t="s">
        <v>136</v>
      </c>
      <c r="B21" s="13"/>
      <c r="C21" s="14"/>
      <c r="D21" s="84"/>
      <c r="E21" s="85"/>
      <c r="F21" s="85"/>
      <c r="G21" s="86"/>
      <c r="H21" s="15"/>
    </row>
    <row r="22" spans="1:8" ht="15.75">
      <c r="A22" s="104" t="s">
        <v>140</v>
      </c>
      <c r="B22" s="13"/>
      <c r="C22" s="14"/>
      <c r="D22" s="84"/>
      <c r="E22" s="85"/>
      <c r="F22" s="85"/>
      <c r="G22" s="86"/>
      <c r="H22" s="15"/>
    </row>
    <row r="23" spans="1:8" ht="15.75">
      <c r="A23" s="104" t="s">
        <v>127</v>
      </c>
      <c r="B23" s="13"/>
      <c r="C23" s="14"/>
      <c r="D23" s="84">
        <v>4</v>
      </c>
      <c r="E23" s="85">
        <v>263619</v>
      </c>
      <c r="F23" s="85">
        <v>82431</v>
      </c>
      <c r="G23" s="86">
        <f>F23/E23</f>
        <v>0.31268990474889896</v>
      </c>
      <c r="H23" s="15"/>
    </row>
    <row r="24" spans="1:8" ht="15.75">
      <c r="A24" s="104" t="s">
        <v>10</v>
      </c>
      <c r="B24" s="13"/>
      <c r="C24" s="14"/>
      <c r="D24" s="84"/>
      <c r="E24" s="85"/>
      <c r="F24" s="85"/>
      <c r="G24" s="86"/>
      <c r="H24" s="15"/>
    </row>
    <row r="25" spans="1:8" ht="15.75">
      <c r="A25" s="105" t="s">
        <v>20</v>
      </c>
      <c r="B25" s="13"/>
      <c r="C25" s="14"/>
      <c r="D25" s="84"/>
      <c r="E25" s="85"/>
      <c r="F25" s="85"/>
      <c r="G25" s="86"/>
      <c r="H25" s="15"/>
    </row>
    <row r="26" spans="1:8" ht="15.75">
      <c r="A26" s="105" t="s">
        <v>21</v>
      </c>
      <c r="B26" s="13"/>
      <c r="C26" s="14"/>
      <c r="D26" s="84"/>
      <c r="E26" s="85"/>
      <c r="F26" s="85"/>
      <c r="G26" s="86"/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86"/>
      <c r="H27" s="15"/>
    </row>
    <row r="28" spans="1:8" ht="15.75">
      <c r="A28" s="81" t="s">
        <v>23</v>
      </c>
      <c r="B28" s="13"/>
      <c r="C28" s="14"/>
      <c r="D28" s="84"/>
      <c r="E28" s="85"/>
      <c r="F28" s="85"/>
      <c r="G28" s="86"/>
      <c r="H28" s="15"/>
    </row>
    <row r="29" spans="1:8" ht="15.75">
      <c r="A29" s="81" t="s">
        <v>76</v>
      </c>
      <c r="B29" s="13"/>
      <c r="C29" s="14"/>
      <c r="D29" s="84"/>
      <c r="E29" s="85"/>
      <c r="F29" s="85"/>
      <c r="G29" s="86"/>
      <c r="H29" s="15"/>
    </row>
    <row r="30" spans="1:8" ht="15.75">
      <c r="A30" s="81" t="s">
        <v>70</v>
      </c>
      <c r="B30" s="13"/>
      <c r="C30" s="14"/>
      <c r="D30" s="84"/>
      <c r="E30" s="85"/>
      <c r="F30" s="85"/>
      <c r="G30" s="86"/>
      <c r="H30" s="15"/>
    </row>
    <row r="31" spans="1:8" ht="15.75">
      <c r="A31" s="81" t="s">
        <v>117</v>
      </c>
      <c r="B31" s="13"/>
      <c r="C31" s="14"/>
      <c r="D31" s="84"/>
      <c r="E31" s="85"/>
      <c r="F31" s="85"/>
      <c r="G31" s="86"/>
      <c r="H31" s="15"/>
    </row>
    <row r="32" spans="1:8" ht="15.75">
      <c r="A32" s="81" t="s">
        <v>54</v>
      </c>
      <c r="B32" s="13"/>
      <c r="C32" s="14"/>
      <c r="D32" s="84"/>
      <c r="E32" s="85"/>
      <c r="F32" s="85"/>
      <c r="G32" s="86"/>
      <c r="H32" s="15"/>
    </row>
    <row r="33" spans="1:8" ht="15.75">
      <c r="A33" s="81" t="s">
        <v>105</v>
      </c>
      <c r="B33" s="13"/>
      <c r="C33" s="14"/>
      <c r="D33" s="84"/>
      <c r="E33" s="85"/>
      <c r="F33" s="85"/>
      <c r="G33" s="86"/>
      <c r="H33" s="15"/>
    </row>
    <row r="34" spans="1:8" ht="15.75">
      <c r="A34" s="81" t="s">
        <v>110</v>
      </c>
      <c r="B34" s="13"/>
      <c r="C34" s="14"/>
      <c r="D34" s="84"/>
      <c r="E34" s="85"/>
      <c r="F34" s="85"/>
      <c r="G34" s="86"/>
      <c r="H34" s="15"/>
    </row>
    <row r="35" spans="1:8" ht="15">
      <c r="A35" s="16" t="s">
        <v>28</v>
      </c>
      <c r="B35" s="13"/>
      <c r="C35" s="14"/>
      <c r="D35" s="88"/>
      <c r="E35" s="106"/>
      <c r="F35" s="85"/>
      <c r="G35" s="90"/>
      <c r="H35" s="15"/>
    </row>
    <row r="36" spans="1:8" ht="15">
      <c r="A36" s="16" t="s">
        <v>44</v>
      </c>
      <c r="B36" s="13"/>
      <c r="C36" s="14"/>
      <c r="D36" s="88"/>
      <c r="E36" s="106"/>
      <c r="F36" s="85"/>
      <c r="G36" s="90"/>
      <c r="H36" s="15"/>
    </row>
    <row r="37" spans="1:8" ht="15">
      <c r="A37" s="16" t="s">
        <v>30</v>
      </c>
      <c r="B37" s="13"/>
      <c r="C37" s="14"/>
      <c r="D37" s="88"/>
      <c r="E37" s="89"/>
      <c r="F37" s="87"/>
      <c r="G37" s="90"/>
      <c r="H37" s="15"/>
    </row>
    <row r="38" spans="1:8" ht="15">
      <c r="A38" s="17"/>
      <c r="B38" s="18"/>
      <c r="C38" s="14"/>
      <c r="D38" s="88"/>
      <c r="E38" s="91"/>
      <c r="F38" s="91"/>
      <c r="G38" s="90"/>
      <c r="H38" s="15"/>
    </row>
    <row r="39" spans="1:8" ht="15.75">
      <c r="A39" s="19" t="s">
        <v>31</v>
      </c>
      <c r="B39" s="20"/>
      <c r="C39" s="21"/>
      <c r="D39" s="92">
        <f>SUM(D9:D38)</f>
        <v>8</v>
      </c>
      <c r="E39" s="93">
        <f>SUM(E9:E38)</f>
        <v>1025450</v>
      </c>
      <c r="F39" s="93">
        <f>SUM(F9:F38)</f>
        <v>228612</v>
      </c>
      <c r="G39" s="94">
        <f>F39/E39</f>
        <v>0.22293822224389293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>
      <c r="A44" s="27" t="s">
        <v>33</v>
      </c>
      <c r="B44" s="28"/>
      <c r="C44" s="14"/>
      <c r="D44" s="84"/>
      <c r="E44" s="85"/>
      <c r="F44" s="85"/>
      <c r="G44" s="86"/>
      <c r="H44" s="15"/>
    </row>
    <row r="45" spans="1:8" ht="15.75">
      <c r="A45" s="27" t="s">
        <v>34</v>
      </c>
      <c r="B45" s="28"/>
      <c r="C45" s="14"/>
      <c r="D45" s="84"/>
      <c r="E45" s="85"/>
      <c r="F45" s="85"/>
      <c r="G45" s="86"/>
      <c r="H45" s="15"/>
    </row>
    <row r="46" spans="1:8" ht="15.75">
      <c r="A46" s="27" t="s">
        <v>35</v>
      </c>
      <c r="B46" s="28"/>
      <c r="C46" s="14"/>
      <c r="D46" s="84">
        <v>60</v>
      </c>
      <c r="E46" s="85">
        <v>1034775.25</v>
      </c>
      <c r="F46" s="85">
        <v>102160.59</v>
      </c>
      <c r="G46" s="86">
        <f>1-(+F46/E46)</f>
        <v>0.9012726773277578</v>
      </c>
      <c r="H46" s="15"/>
    </row>
    <row r="47" spans="1:8" ht="15.75">
      <c r="A47" s="27" t="s">
        <v>36</v>
      </c>
      <c r="B47" s="28"/>
      <c r="C47" s="14"/>
      <c r="D47" s="84">
        <v>7</v>
      </c>
      <c r="E47" s="85">
        <v>868269.5</v>
      </c>
      <c r="F47" s="85">
        <v>39832.75</v>
      </c>
      <c r="G47" s="86"/>
      <c r="H47" s="15"/>
    </row>
    <row r="48" spans="1:8" ht="15.75">
      <c r="A48" s="27" t="s">
        <v>37</v>
      </c>
      <c r="B48" s="28"/>
      <c r="C48" s="14"/>
      <c r="D48" s="84">
        <v>46</v>
      </c>
      <c r="E48" s="85">
        <v>1936747</v>
      </c>
      <c r="F48" s="85">
        <v>169803.75</v>
      </c>
      <c r="G48" s="86">
        <f>1-(+F48/E48)</f>
        <v>0.9123252804832019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86"/>
      <c r="H49" s="15"/>
    </row>
    <row r="50" spans="1:8" ht="15.75">
      <c r="A50" s="27" t="s">
        <v>39</v>
      </c>
      <c r="B50" s="28"/>
      <c r="C50" s="14"/>
      <c r="D50" s="84">
        <v>18</v>
      </c>
      <c r="E50" s="85">
        <v>826480</v>
      </c>
      <c r="F50" s="85">
        <v>58429.15</v>
      </c>
      <c r="G50" s="86">
        <f>1-(+F50/E50)</f>
        <v>0.9293036129125931</v>
      </c>
      <c r="H50" s="15"/>
    </row>
    <row r="51" spans="1:8" ht="15.75">
      <c r="A51" s="27" t="s">
        <v>40</v>
      </c>
      <c r="B51" s="28"/>
      <c r="C51" s="14"/>
      <c r="D51" s="84"/>
      <c r="E51" s="85"/>
      <c r="F51" s="85"/>
      <c r="G51" s="86"/>
      <c r="H51" s="15"/>
    </row>
    <row r="52" spans="1:8" ht="15.75">
      <c r="A52" s="27" t="s">
        <v>41</v>
      </c>
      <c r="B52" s="28"/>
      <c r="C52" s="14"/>
      <c r="D52" s="84"/>
      <c r="E52" s="85"/>
      <c r="F52" s="85"/>
      <c r="G52" s="86"/>
      <c r="H52" s="15"/>
    </row>
    <row r="53" spans="1:8" ht="15.75">
      <c r="A53" s="29" t="s">
        <v>61</v>
      </c>
      <c r="B53" s="30"/>
      <c r="C53" s="14"/>
      <c r="D53" s="84"/>
      <c r="E53" s="85"/>
      <c r="F53" s="85"/>
      <c r="G53" s="86"/>
      <c r="H53" s="15"/>
    </row>
    <row r="54" spans="1:8" ht="15.75">
      <c r="A54" s="27" t="s">
        <v>62</v>
      </c>
      <c r="B54" s="30"/>
      <c r="C54" s="14"/>
      <c r="D54" s="84">
        <v>620</v>
      </c>
      <c r="E54" s="85">
        <v>23497449.17</v>
      </c>
      <c r="F54" s="85">
        <v>2872376.1</v>
      </c>
      <c r="G54" s="86">
        <f>1-(+F54/E54)</f>
        <v>0.8777579609080606</v>
      </c>
      <c r="H54" s="15"/>
    </row>
    <row r="55" spans="1:8" ht="15.75">
      <c r="A55" s="27" t="s">
        <v>63</v>
      </c>
      <c r="B55" s="30"/>
      <c r="C55" s="14"/>
      <c r="D55" s="84">
        <v>3</v>
      </c>
      <c r="E55" s="85">
        <v>48124.02</v>
      </c>
      <c r="F55" s="85">
        <v>5537</v>
      </c>
      <c r="G55" s="86">
        <f>1-(+F55/E55)</f>
        <v>0.8849431115688174</v>
      </c>
      <c r="H55" s="15"/>
    </row>
    <row r="56" spans="1:8" ht="15.75">
      <c r="A56" s="83" t="s">
        <v>139</v>
      </c>
      <c r="B56" s="30"/>
      <c r="C56" s="14"/>
      <c r="D56" s="84">
        <v>136</v>
      </c>
      <c r="E56" s="85">
        <v>8333819.3</v>
      </c>
      <c r="F56" s="85">
        <v>830678.31</v>
      </c>
      <c r="G56" s="86">
        <f>1-(+F56/E56)</f>
        <v>0.9003244154813868</v>
      </c>
      <c r="H56" s="15"/>
    </row>
    <row r="57" spans="1:8" ht="15">
      <c r="A57" s="16" t="s">
        <v>42</v>
      </c>
      <c r="B57" s="30"/>
      <c r="C57" s="14"/>
      <c r="D57" s="88"/>
      <c r="E57" s="107"/>
      <c r="F57" s="85"/>
      <c r="G57" s="90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90"/>
      <c r="H58" s="15"/>
    </row>
    <row r="59" spans="1:8" ht="15">
      <c r="A59" s="16" t="s">
        <v>44</v>
      </c>
      <c r="B59" s="28"/>
      <c r="C59" s="14"/>
      <c r="D59" s="88"/>
      <c r="E59" s="106"/>
      <c r="F59" s="85"/>
      <c r="G59" s="90"/>
      <c r="H59" s="15"/>
    </row>
    <row r="60" spans="1:8" ht="15">
      <c r="A60" s="16" t="s">
        <v>30</v>
      </c>
      <c r="B60" s="28"/>
      <c r="C60" s="14"/>
      <c r="D60" s="88"/>
      <c r="E60" s="106"/>
      <c r="F60" s="85"/>
      <c r="G60" s="90"/>
      <c r="H60" s="15"/>
    </row>
    <row r="61" spans="1:8" ht="15.75">
      <c r="A61" s="32"/>
      <c r="B61" s="18"/>
      <c r="C61" s="14"/>
      <c r="D61" s="88"/>
      <c r="E61" s="91"/>
      <c r="F61" s="91"/>
      <c r="G61" s="90"/>
      <c r="H61" s="15"/>
    </row>
    <row r="62" spans="1:8" ht="15.75">
      <c r="A62" s="20" t="s">
        <v>45</v>
      </c>
      <c r="B62" s="20"/>
      <c r="C62" s="21"/>
      <c r="D62" s="92">
        <f>SUM(D44:D58)</f>
        <v>890</v>
      </c>
      <c r="E62" s="93">
        <f>SUM(E44:E61)</f>
        <v>36545664.24</v>
      </c>
      <c r="F62" s="93">
        <f>SUM(F44:F61)</f>
        <v>4078817.65</v>
      </c>
      <c r="G62" s="94">
        <f>1-(+F62/E62)</f>
        <v>0.8883912022172072</v>
      </c>
      <c r="H62" s="2"/>
    </row>
    <row r="63" spans="1:8" ht="15">
      <c r="A63" s="33"/>
      <c r="B63" s="33"/>
      <c r="C63" s="33"/>
      <c r="D63" s="102"/>
      <c r="E63" s="103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4307429.65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29"/>
      <c r="B72" s="130"/>
      <c r="C72" s="130"/>
      <c r="D72" s="130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123</v>
      </c>
      <c r="B9" s="13"/>
      <c r="C9" s="14"/>
      <c r="D9" s="84"/>
      <c r="E9" s="110"/>
      <c r="F9" s="85"/>
      <c r="G9" s="86"/>
      <c r="H9" s="15"/>
    </row>
    <row r="10" spans="1:8" ht="15.75">
      <c r="A10" s="104" t="s">
        <v>11</v>
      </c>
      <c r="B10" s="13"/>
      <c r="C10" s="14"/>
      <c r="D10" s="84"/>
      <c r="E10" s="110"/>
      <c r="F10" s="85"/>
      <c r="G10" s="86"/>
      <c r="H10" s="15"/>
    </row>
    <row r="11" spans="1:8" ht="15.75">
      <c r="A11" s="104" t="s">
        <v>108</v>
      </c>
      <c r="B11" s="13"/>
      <c r="C11" s="14"/>
      <c r="D11" s="84">
        <v>6</v>
      </c>
      <c r="E11" s="110">
        <v>851654</v>
      </c>
      <c r="F11" s="85">
        <v>150004.5</v>
      </c>
      <c r="G11" s="86">
        <f aca="true" t="shared" si="0" ref="G11:G22">F11/E11</f>
        <v>0.1761331479685412</v>
      </c>
      <c r="H11" s="15"/>
    </row>
    <row r="12" spans="1:8" ht="15.75">
      <c r="A12" s="104" t="s">
        <v>66</v>
      </c>
      <c r="B12" s="13"/>
      <c r="C12" s="14"/>
      <c r="D12" s="84"/>
      <c r="E12" s="110"/>
      <c r="F12" s="85"/>
      <c r="G12" s="86"/>
      <c r="H12" s="15"/>
    </row>
    <row r="13" spans="1:8" ht="15.75">
      <c r="A13" s="104" t="s">
        <v>67</v>
      </c>
      <c r="B13" s="13"/>
      <c r="C13" s="14"/>
      <c r="D13" s="84">
        <v>1</v>
      </c>
      <c r="E13" s="110">
        <v>3665</v>
      </c>
      <c r="F13" s="85">
        <v>1248</v>
      </c>
      <c r="G13" s="86">
        <f t="shared" si="0"/>
        <v>0.34051841746248296</v>
      </c>
      <c r="H13" s="15"/>
    </row>
    <row r="14" spans="1:8" ht="15.75">
      <c r="A14" s="104" t="s">
        <v>143</v>
      </c>
      <c r="B14" s="13"/>
      <c r="C14" s="14"/>
      <c r="D14" s="84">
        <v>2</v>
      </c>
      <c r="E14" s="110">
        <v>579057</v>
      </c>
      <c r="F14" s="85">
        <v>8346</v>
      </c>
      <c r="G14" s="86">
        <f t="shared" si="0"/>
        <v>0.014413088866899114</v>
      </c>
      <c r="H14" s="15"/>
    </row>
    <row r="15" spans="1:8" ht="15.75">
      <c r="A15" s="104" t="s">
        <v>25</v>
      </c>
      <c r="B15" s="13"/>
      <c r="C15" s="14"/>
      <c r="D15" s="84">
        <v>2</v>
      </c>
      <c r="E15" s="110">
        <v>23205</v>
      </c>
      <c r="F15" s="85">
        <v>11125</v>
      </c>
      <c r="G15" s="86">
        <f t="shared" si="0"/>
        <v>0.4794225382460677</v>
      </c>
      <c r="H15" s="15"/>
    </row>
    <row r="16" spans="1:8" ht="15.75">
      <c r="A16" s="104" t="s">
        <v>119</v>
      </c>
      <c r="B16" s="13"/>
      <c r="C16" s="14"/>
      <c r="D16" s="84">
        <v>1</v>
      </c>
      <c r="E16" s="110">
        <v>11560</v>
      </c>
      <c r="F16" s="85">
        <v>2893</v>
      </c>
      <c r="G16" s="86">
        <f t="shared" si="0"/>
        <v>0.25025951557093423</v>
      </c>
      <c r="H16" s="15"/>
    </row>
    <row r="17" spans="1:8" ht="15.75">
      <c r="A17" s="104" t="s">
        <v>145</v>
      </c>
      <c r="B17" s="13"/>
      <c r="C17" s="14"/>
      <c r="D17" s="84">
        <v>0</v>
      </c>
      <c r="E17" s="110">
        <v>844494</v>
      </c>
      <c r="F17" s="85">
        <v>132264.5</v>
      </c>
      <c r="G17" s="86">
        <f t="shared" si="0"/>
        <v>0.1566198220472851</v>
      </c>
      <c r="H17" s="15"/>
    </row>
    <row r="18" spans="1:8" ht="15.75">
      <c r="A18" s="104" t="s">
        <v>14</v>
      </c>
      <c r="B18" s="13"/>
      <c r="C18" s="14"/>
      <c r="D18" s="84">
        <v>2</v>
      </c>
      <c r="E18" s="110">
        <v>406737</v>
      </c>
      <c r="F18" s="85">
        <v>123547</v>
      </c>
      <c r="G18" s="86">
        <f t="shared" si="0"/>
        <v>0.30375156427863703</v>
      </c>
      <c r="H18" s="15"/>
    </row>
    <row r="19" spans="1:8" ht="15.75">
      <c r="A19" s="104" t="s">
        <v>15</v>
      </c>
      <c r="B19" s="13"/>
      <c r="C19" s="14"/>
      <c r="D19" s="84">
        <v>3</v>
      </c>
      <c r="E19" s="110">
        <v>1009640</v>
      </c>
      <c r="F19" s="85">
        <v>171800</v>
      </c>
      <c r="G19" s="86">
        <f t="shared" si="0"/>
        <v>0.1701596608692207</v>
      </c>
      <c r="H19" s="15"/>
    </row>
    <row r="20" spans="1:8" ht="15.75">
      <c r="A20" s="104" t="s">
        <v>109</v>
      </c>
      <c r="B20" s="13"/>
      <c r="C20" s="14"/>
      <c r="D20" s="84">
        <v>15</v>
      </c>
      <c r="E20" s="110">
        <v>1341992</v>
      </c>
      <c r="F20" s="85">
        <v>309715.5</v>
      </c>
      <c r="G20" s="86">
        <f t="shared" si="0"/>
        <v>0.23078788845239018</v>
      </c>
      <c r="H20" s="15"/>
    </row>
    <row r="21" spans="1:8" ht="15.75">
      <c r="A21" s="104" t="s">
        <v>136</v>
      </c>
      <c r="B21" s="13"/>
      <c r="C21" s="14"/>
      <c r="D21" s="84">
        <v>1</v>
      </c>
      <c r="E21" s="110">
        <v>73559</v>
      </c>
      <c r="F21" s="85">
        <v>14203</v>
      </c>
      <c r="G21" s="86">
        <f t="shared" si="0"/>
        <v>0.19308310335920825</v>
      </c>
      <c r="H21" s="15"/>
    </row>
    <row r="22" spans="1:8" ht="15.75">
      <c r="A22" s="104" t="s">
        <v>140</v>
      </c>
      <c r="B22" s="13"/>
      <c r="C22" s="14"/>
      <c r="D22" s="84">
        <v>7</v>
      </c>
      <c r="E22" s="110">
        <v>612880</v>
      </c>
      <c r="F22" s="85">
        <v>154593.5</v>
      </c>
      <c r="G22" s="86">
        <f t="shared" si="0"/>
        <v>0.25224105860853674</v>
      </c>
      <c r="H22" s="15"/>
    </row>
    <row r="23" spans="1:8" ht="15.75">
      <c r="A23" s="104" t="s">
        <v>127</v>
      </c>
      <c r="B23" s="13"/>
      <c r="C23" s="14"/>
      <c r="D23" s="84"/>
      <c r="E23" s="110"/>
      <c r="F23" s="85"/>
      <c r="G23" s="86"/>
      <c r="H23" s="15"/>
    </row>
    <row r="24" spans="1:8" ht="15.75">
      <c r="A24" s="104" t="s">
        <v>10</v>
      </c>
      <c r="B24" s="13"/>
      <c r="C24" s="14"/>
      <c r="D24" s="84"/>
      <c r="E24" s="110"/>
      <c r="F24" s="85"/>
      <c r="G24" s="86"/>
      <c r="H24" s="15"/>
    </row>
    <row r="25" spans="1:8" ht="15.75">
      <c r="A25" s="105" t="s">
        <v>20</v>
      </c>
      <c r="B25" s="13"/>
      <c r="C25" s="14"/>
      <c r="D25" s="84">
        <v>4</v>
      </c>
      <c r="E25" s="110">
        <v>402498</v>
      </c>
      <c r="F25" s="85">
        <v>121194.5</v>
      </c>
      <c r="G25" s="86">
        <f>F25/E25</f>
        <v>0.3011058440041938</v>
      </c>
      <c r="H25" s="15"/>
    </row>
    <row r="26" spans="1:8" ht="15.75">
      <c r="A26" s="105" t="s">
        <v>21</v>
      </c>
      <c r="B26" s="13"/>
      <c r="C26" s="14"/>
      <c r="D26" s="84"/>
      <c r="E26" s="110"/>
      <c r="F26" s="85"/>
      <c r="G26" s="86"/>
      <c r="H26" s="15"/>
    </row>
    <row r="27" spans="1:8" ht="15.75">
      <c r="A27" s="81" t="s">
        <v>22</v>
      </c>
      <c r="B27" s="13"/>
      <c r="C27" s="14"/>
      <c r="D27" s="84"/>
      <c r="E27" s="110"/>
      <c r="F27" s="85"/>
      <c r="G27" s="86"/>
      <c r="H27" s="15"/>
    </row>
    <row r="28" spans="1:8" ht="15.75">
      <c r="A28" s="81" t="s">
        <v>23</v>
      </c>
      <c r="B28" s="13"/>
      <c r="C28" s="14"/>
      <c r="D28" s="84"/>
      <c r="E28" s="110"/>
      <c r="F28" s="85"/>
      <c r="G28" s="86"/>
      <c r="H28" s="15"/>
    </row>
    <row r="29" spans="1:8" ht="15.75">
      <c r="A29" s="81" t="s">
        <v>76</v>
      </c>
      <c r="B29" s="13"/>
      <c r="C29" s="14"/>
      <c r="D29" s="84"/>
      <c r="E29" s="110"/>
      <c r="F29" s="85"/>
      <c r="G29" s="86"/>
      <c r="H29" s="15"/>
    </row>
    <row r="30" spans="1:8" ht="15.75">
      <c r="A30" s="81" t="s">
        <v>70</v>
      </c>
      <c r="B30" s="13"/>
      <c r="C30" s="14"/>
      <c r="D30" s="84"/>
      <c r="E30" s="110"/>
      <c r="F30" s="85"/>
      <c r="G30" s="86"/>
      <c r="H30" s="15"/>
    </row>
    <row r="31" spans="1:8" ht="15.75">
      <c r="A31" s="81" t="s">
        <v>117</v>
      </c>
      <c r="B31" s="13"/>
      <c r="C31" s="14"/>
      <c r="D31" s="84"/>
      <c r="E31" s="110"/>
      <c r="F31" s="85"/>
      <c r="G31" s="86"/>
      <c r="H31" s="15"/>
    </row>
    <row r="32" spans="1:8" ht="15.75">
      <c r="A32" s="81" t="s">
        <v>54</v>
      </c>
      <c r="B32" s="13"/>
      <c r="C32" s="14"/>
      <c r="D32" s="84">
        <v>1</v>
      </c>
      <c r="E32" s="110">
        <v>31618</v>
      </c>
      <c r="F32" s="85">
        <v>10489</v>
      </c>
      <c r="G32" s="86">
        <f>F32/E32</f>
        <v>0.3317414131191094</v>
      </c>
      <c r="H32" s="15"/>
    </row>
    <row r="33" spans="1:8" ht="15.75">
      <c r="A33" s="81" t="s">
        <v>105</v>
      </c>
      <c r="B33" s="13"/>
      <c r="C33" s="14"/>
      <c r="D33" s="84">
        <v>1</v>
      </c>
      <c r="E33" s="110">
        <v>8221</v>
      </c>
      <c r="F33" s="85">
        <v>1518</v>
      </c>
      <c r="G33" s="86">
        <f>F33/E33</f>
        <v>0.18464906945627052</v>
      </c>
      <c r="H33" s="15"/>
    </row>
    <row r="34" spans="1:8" ht="15.75">
      <c r="A34" s="81" t="s">
        <v>110</v>
      </c>
      <c r="B34" s="13"/>
      <c r="C34" s="14"/>
      <c r="D34" s="84">
        <v>8</v>
      </c>
      <c r="E34" s="110">
        <v>1489644</v>
      </c>
      <c r="F34" s="85">
        <v>129919.5</v>
      </c>
      <c r="G34" s="86">
        <f>F34/E34</f>
        <v>0.08721513328016627</v>
      </c>
      <c r="H34" s="15"/>
    </row>
    <row r="35" spans="1:8" ht="15">
      <c r="A35" s="16" t="s">
        <v>28</v>
      </c>
      <c r="B35" s="13"/>
      <c r="C35" s="14"/>
      <c r="D35" s="88"/>
      <c r="E35" s="110"/>
      <c r="F35" s="85"/>
      <c r="G35" s="90"/>
      <c r="H35" s="15"/>
    </row>
    <row r="36" spans="1:8" ht="15">
      <c r="A36" s="16" t="s">
        <v>44</v>
      </c>
      <c r="B36" s="13"/>
      <c r="C36" s="14"/>
      <c r="D36" s="88"/>
      <c r="E36" s="110"/>
      <c r="F36" s="85"/>
      <c r="G36" s="90"/>
      <c r="H36" s="15"/>
    </row>
    <row r="37" spans="1:8" ht="15">
      <c r="A37" s="16" t="s">
        <v>30</v>
      </c>
      <c r="B37" s="13"/>
      <c r="C37" s="14"/>
      <c r="D37" s="88"/>
      <c r="E37" s="110"/>
      <c r="F37" s="85"/>
      <c r="G37" s="90"/>
      <c r="H37" s="15"/>
    </row>
    <row r="38" spans="1:8" ht="15">
      <c r="A38" s="17"/>
      <c r="B38" s="18"/>
      <c r="C38" s="14"/>
      <c r="D38" s="88"/>
      <c r="E38" s="91"/>
      <c r="F38" s="91"/>
      <c r="G38" s="90"/>
      <c r="H38" s="15"/>
    </row>
    <row r="39" spans="1:8" ht="15.75">
      <c r="A39" s="19" t="s">
        <v>31</v>
      </c>
      <c r="B39" s="20"/>
      <c r="C39" s="21"/>
      <c r="D39" s="92">
        <f>SUM(D9:D38)</f>
        <v>54</v>
      </c>
      <c r="E39" s="93">
        <f>SUM(E9:E38)</f>
        <v>7690424</v>
      </c>
      <c r="F39" s="93">
        <f>SUM(F9:F38)</f>
        <v>1342861</v>
      </c>
      <c r="G39" s="94">
        <f>F39/E39</f>
        <v>0.17461468964520033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>
      <c r="A44" s="27" t="s">
        <v>33</v>
      </c>
      <c r="B44" s="28"/>
      <c r="C44" s="14"/>
      <c r="D44" s="84">
        <v>144</v>
      </c>
      <c r="E44" s="85">
        <v>11641127.65</v>
      </c>
      <c r="F44" s="85">
        <v>594167.71</v>
      </c>
      <c r="G44" s="86">
        <f>1-(+F44/E44)</f>
        <v>0.9489596087368736</v>
      </c>
      <c r="H44" s="15"/>
    </row>
    <row r="45" spans="1:8" ht="15.75">
      <c r="A45" s="27" t="s">
        <v>34</v>
      </c>
      <c r="B45" s="28"/>
      <c r="C45" s="14"/>
      <c r="D45" s="84">
        <v>5</v>
      </c>
      <c r="E45" s="85">
        <v>1512110.68</v>
      </c>
      <c r="F45" s="85">
        <v>169702.68</v>
      </c>
      <c r="G45" s="86">
        <f aca="true" t="shared" si="1" ref="G45:G53">1-(+F45/E45)</f>
        <v>0.8877709930598466</v>
      </c>
      <c r="H45" s="15"/>
    </row>
    <row r="46" spans="1:8" ht="15.75">
      <c r="A46" s="27" t="s">
        <v>35</v>
      </c>
      <c r="B46" s="28"/>
      <c r="C46" s="14"/>
      <c r="D46" s="84">
        <v>267</v>
      </c>
      <c r="E46" s="85">
        <v>6743310.25</v>
      </c>
      <c r="F46" s="85">
        <v>475091.56</v>
      </c>
      <c r="G46" s="86">
        <f t="shared" si="1"/>
        <v>0.929546240290516</v>
      </c>
      <c r="H46" s="15"/>
    </row>
    <row r="47" spans="1:8" ht="15.75">
      <c r="A47" s="27" t="s">
        <v>36</v>
      </c>
      <c r="B47" s="28"/>
      <c r="C47" s="14"/>
      <c r="D47" s="84">
        <v>36</v>
      </c>
      <c r="E47" s="85">
        <v>2974360.17</v>
      </c>
      <c r="F47" s="85">
        <v>158912.19</v>
      </c>
      <c r="G47" s="86">
        <f t="shared" si="1"/>
        <v>0.9465726472527367</v>
      </c>
      <c r="H47" s="15"/>
    </row>
    <row r="48" spans="1:8" ht="15.75">
      <c r="A48" s="27" t="s">
        <v>37</v>
      </c>
      <c r="B48" s="28"/>
      <c r="C48" s="14"/>
      <c r="D48" s="84">
        <v>99</v>
      </c>
      <c r="E48" s="85">
        <v>11148483.04</v>
      </c>
      <c r="F48" s="85">
        <v>680578.6</v>
      </c>
      <c r="G48" s="86">
        <f t="shared" si="1"/>
        <v>0.9389532551147873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86"/>
      <c r="H49" s="15"/>
    </row>
    <row r="50" spans="1:8" ht="15.75">
      <c r="A50" s="27" t="s">
        <v>39</v>
      </c>
      <c r="B50" s="28"/>
      <c r="C50" s="14"/>
      <c r="D50" s="84">
        <v>18</v>
      </c>
      <c r="E50" s="85">
        <v>1359530</v>
      </c>
      <c r="F50" s="85">
        <v>142720</v>
      </c>
      <c r="G50" s="86">
        <f t="shared" si="1"/>
        <v>0.8950225445558392</v>
      </c>
      <c r="H50" s="15"/>
    </row>
    <row r="51" spans="1:8" ht="15.75">
      <c r="A51" s="27" t="s">
        <v>40</v>
      </c>
      <c r="B51" s="28"/>
      <c r="C51" s="14"/>
      <c r="D51" s="84">
        <v>3</v>
      </c>
      <c r="E51" s="85">
        <v>218770</v>
      </c>
      <c r="F51" s="85">
        <v>-9540</v>
      </c>
      <c r="G51" s="86">
        <f t="shared" si="1"/>
        <v>1.043607441605339</v>
      </c>
      <c r="H51" s="15"/>
    </row>
    <row r="52" spans="1:8" ht="15.75">
      <c r="A52" s="27" t="s">
        <v>41</v>
      </c>
      <c r="B52" s="28"/>
      <c r="C52" s="14"/>
      <c r="D52" s="84">
        <v>3</v>
      </c>
      <c r="E52" s="85">
        <v>170075</v>
      </c>
      <c r="F52" s="85">
        <v>-7300</v>
      </c>
      <c r="G52" s="86">
        <f t="shared" si="1"/>
        <v>1.0429222401881524</v>
      </c>
      <c r="H52" s="15"/>
    </row>
    <row r="53" spans="1:8" ht="15.75">
      <c r="A53" s="29" t="s">
        <v>61</v>
      </c>
      <c r="B53" s="30"/>
      <c r="C53" s="14"/>
      <c r="D53" s="84">
        <v>2</v>
      </c>
      <c r="E53" s="85">
        <v>112300</v>
      </c>
      <c r="F53" s="85">
        <v>19900</v>
      </c>
      <c r="G53" s="86">
        <f t="shared" si="1"/>
        <v>0.8227960819234195</v>
      </c>
      <c r="H53" s="15"/>
    </row>
    <row r="54" spans="1:8" ht="15.75">
      <c r="A54" s="27" t="s">
        <v>62</v>
      </c>
      <c r="B54" s="30"/>
      <c r="C54" s="14"/>
      <c r="D54" s="84">
        <v>1421</v>
      </c>
      <c r="E54" s="85">
        <v>75721223.18</v>
      </c>
      <c r="F54" s="85">
        <v>8509074.57</v>
      </c>
      <c r="G54" s="86">
        <f>1-(+F54/E54)</f>
        <v>0.8876262927003604</v>
      </c>
      <c r="H54" s="15"/>
    </row>
    <row r="55" spans="1:8" ht="15.75">
      <c r="A55" s="27" t="s">
        <v>63</v>
      </c>
      <c r="B55" s="30"/>
      <c r="C55" s="14"/>
      <c r="D55" s="84">
        <v>22</v>
      </c>
      <c r="E55" s="85">
        <v>603647.11</v>
      </c>
      <c r="F55" s="85">
        <v>70073.81</v>
      </c>
      <c r="G55" s="86">
        <f>1-(+F55/E55)</f>
        <v>0.8839159355869359</v>
      </c>
      <c r="H55" s="15"/>
    </row>
    <row r="56" spans="1:8" ht="15.75">
      <c r="A56" s="83" t="s">
        <v>139</v>
      </c>
      <c r="B56" s="30"/>
      <c r="C56" s="14"/>
      <c r="D56" s="84"/>
      <c r="E56" s="85"/>
      <c r="F56" s="85"/>
      <c r="G56" s="86"/>
      <c r="H56" s="15"/>
    </row>
    <row r="57" spans="1:8" ht="15">
      <c r="A57" s="16" t="s">
        <v>42</v>
      </c>
      <c r="B57" s="30"/>
      <c r="C57" s="14"/>
      <c r="D57" s="88"/>
      <c r="E57" s="107"/>
      <c r="F57" s="85"/>
      <c r="G57" s="90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90"/>
      <c r="H58" s="15"/>
    </row>
    <row r="59" spans="1:8" ht="15">
      <c r="A59" s="16" t="s">
        <v>44</v>
      </c>
      <c r="B59" s="28"/>
      <c r="C59" s="14"/>
      <c r="D59" s="88"/>
      <c r="E59" s="106"/>
      <c r="F59" s="85"/>
      <c r="G59" s="90"/>
      <c r="H59" s="15"/>
    </row>
    <row r="60" spans="1:8" ht="15">
      <c r="A60" s="16" t="s">
        <v>30</v>
      </c>
      <c r="B60" s="28"/>
      <c r="C60" s="14"/>
      <c r="D60" s="88"/>
      <c r="E60" s="106"/>
      <c r="F60" s="85"/>
      <c r="G60" s="90"/>
      <c r="H60" s="15"/>
    </row>
    <row r="61" spans="1:8" ht="15.75">
      <c r="A61" s="32"/>
      <c r="B61" s="18"/>
      <c r="C61" s="14"/>
      <c r="D61" s="88"/>
      <c r="E61" s="108"/>
      <c r="F61" s="91"/>
      <c r="G61" s="90"/>
      <c r="H61" s="15"/>
    </row>
    <row r="62" spans="1:8" ht="15.75">
      <c r="A62" s="20" t="s">
        <v>45</v>
      </c>
      <c r="B62" s="20"/>
      <c r="C62" s="21"/>
      <c r="D62" s="92">
        <f>SUM(D44:D58)</f>
        <v>2020</v>
      </c>
      <c r="E62" s="93">
        <f>SUM(E44:E61)</f>
        <v>112204937.08</v>
      </c>
      <c r="F62" s="93">
        <f>SUM(F44:F61)</f>
        <v>10803381.120000001</v>
      </c>
      <c r="G62" s="94">
        <f>1-(F62/E62)</f>
        <v>0.9037174174225739</v>
      </c>
      <c r="H62" s="15"/>
    </row>
    <row r="63" spans="1:8" ht="15">
      <c r="A63" s="33"/>
      <c r="B63" s="33"/>
      <c r="C63" s="50"/>
      <c r="D63" s="109"/>
      <c r="E63" s="103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12146242.120000001</v>
      </c>
      <c r="G64" s="36"/>
      <c r="H64" s="2"/>
    </row>
    <row r="65" spans="1:8" ht="18">
      <c r="A65" s="38"/>
      <c r="B65" s="39"/>
      <c r="C65" s="39"/>
      <c r="D65" s="125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29"/>
      <c r="B72" s="130"/>
      <c r="C72" s="130"/>
      <c r="D72" s="130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04" t="s">
        <v>10</v>
      </c>
      <c r="B9" s="13"/>
      <c r="C9" s="14"/>
      <c r="D9" s="84"/>
      <c r="E9" s="85"/>
      <c r="F9" s="85"/>
      <c r="G9" s="86"/>
      <c r="H9" s="15"/>
    </row>
    <row r="10" spans="1:8" ht="15.75" customHeight="1">
      <c r="A10" s="104" t="s">
        <v>11</v>
      </c>
      <c r="B10" s="13"/>
      <c r="C10" s="14"/>
      <c r="D10" s="84"/>
      <c r="E10" s="85"/>
      <c r="F10" s="85"/>
      <c r="G10" s="86"/>
      <c r="H10" s="15"/>
    </row>
    <row r="11" spans="1:8" ht="15.75" customHeight="1">
      <c r="A11" s="104" t="s">
        <v>72</v>
      </c>
      <c r="B11" s="13"/>
      <c r="C11" s="14"/>
      <c r="D11" s="84"/>
      <c r="E11" s="85"/>
      <c r="F11" s="85"/>
      <c r="G11" s="86"/>
      <c r="H11" s="15"/>
    </row>
    <row r="12" spans="1:8" ht="15.75" customHeight="1">
      <c r="A12" s="104" t="s">
        <v>12</v>
      </c>
      <c r="B12" s="13"/>
      <c r="C12" s="14"/>
      <c r="D12" s="84"/>
      <c r="E12" s="85"/>
      <c r="F12" s="85"/>
      <c r="G12" s="86"/>
      <c r="H12" s="15"/>
    </row>
    <row r="13" spans="1:8" ht="15.75" customHeight="1">
      <c r="A13" s="104" t="s">
        <v>124</v>
      </c>
      <c r="B13" s="13"/>
      <c r="C13" s="14"/>
      <c r="D13" s="84"/>
      <c r="E13" s="85"/>
      <c r="F13" s="85"/>
      <c r="G13" s="86"/>
      <c r="H13" s="15"/>
    </row>
    <row r="14" spans="1:8" ht="15.75" customHeight="1">
      <c r="A14" s="104" t="s">
        <v>104</v>
      </c>
      <c r="B14" s="13"/>
      <c r="C14" s="14"/>
      <c r="D14" s="84"/>
      <c r="E14" s="85"/>
      <c r="F14" s="85"/>
      <c r="G14" s="86"/>
      <c r="H14" s="15"/>
    </row>
    <row r="15" spans="1:8" ht="15.75" customHeight="1">
      <c r="A15" s="104" t="s">
        <v>58</v>
      </c>
      <c r="B15" s="13"/>
      <c r="C15" s="14"/>
      <c r="D15" s="84"/>
      <c r="E15" s="85"/>
      <c r="F15" s="85"/>
      <c r="G15" s="86"/>
      <c r="H15" s="15"/>
    </row>
    <row r="16" spans="1:8" ht="15.75" customHeight="1">
      <c r="A16" s="104" t="s">
        <v>73</v>
      </c>
      <c r="B16" s="13"/>
      <c r="C16" s="14"/>
      <c r="D16" s="84"/>
      <c r="E16" s="85"/>
      <c r="F16" s="85"/>
      <c r="G16" s="86"/>
      <c r="H16" s="15"/>
    </row>
    <row r="17" spans="1:8" ht="15.75" customHeight="1">
      <c r="A17" s="104" t="s">
        <v>25</v>
      </c>
      <c r="B17" s="13"/>
      <c r="C17" s="14"/>
      <c r="D17" s="84"/>
      <c r="E17" s="85"/>
      <c r="F17" s="85"/>
      <c r="G17" s="86"/>
      <c r="H17" s="15"/>
    </row>
    <row r="18" spans="1:8" ht="15.75" customHeight="1">
      <c r="A18" s="104" t="s">
        <v>14</v>
      </c>
      <c r="B18" s="13"/>
      <c r="C18" s="14"/>
      <c r="D18" s="84"/>
      <c r="E18" s="85"/>
      <c r="F18" s="85"/>
      <c r="G18" s="86"/>
      <c r="H18" s="15"/>
    </row>
    <row r="19" spans="1:8" ht="15.75" customHeight="1">
      <c r="A19" s="104" t="s">
        <v>15</v>
      </c>
      <c r="B19" s="13"/>
      <c r="C19" s="14"/>
      <c r="D19" s="84"/>
      <c r="E19" s="85"/>
      <c r="F19" s="85"/>
      <c r="G19" s="86"/>
      <c r="H19" s="15"/>
    </row>
    <row r="20" spans="1:8" ht="15.75" customHeight="1">
      <c r="A20" s="104" t="s">
        <v>16</v>
      </c>
      <c r="B20" s="13"/>
      <c r="C20" s="14"/>
      <c r="D20" s="84"/>
      <c r="E20" s="85"/>
      <c r="F20" s="85"/>
      <c r="G20" s="86"/>
      <c r="H20" s="15"/>
    </row>
    <row r="21" spans="1:8" ht="15.75" customHeight="1">
      <c r="A21" s="104" t="s">
        <v>74</v>
      </c>
      <c r="B21" s="13"/>
      <c r="C21" s="14"/>
      <c r="D21" s="84"/>
      <c r="E21" s="85"/>
      <c r="F21" s="85"/>
      <c r="G21" s="86"/>
      <c r="H21" s="15"/>
    </row>
    <row r="22" spans="1:8" ht="15.75" customHeight="1">
      <c r="A22" s="104" t="s">
        <v>141</v>
      </c>
      <c r="B22" s="13"/>
      <c r="C22" s="14"/>
      <c r="D22" s="84"/>
      <c r="E22" s="85"/>
      <c r="F22" s="85"/>
      <c r="G22" s="86"/>
      <c r="H22" s="15"/>
    </row>
    <row r="23" spans="1:8" ht="15.75" customHeight="1">
      <c r="A23" s="104" t="s">
        <v>18</v>
      </c>
      <c r="B23" s="13"/>
      <c r="C23" s="14"/>
      <c r="D23" s="84"/>
      <c r="E23" s="85"/>
      <c r="F23" s="85"/>
      <c r="G23" s="86"/>
      <c r="H23" s="15"/>
    </row>
    <row r="24" spans="1:8" ht="15.75" customHeight="1">
      <c r="A24" s="104" t="s">
        <v>19</v>
      </c>
      <c r="B24" s="13"/>
      <c r="C24" s="14"/>
      <c r="D24" s="84"/>
      <c r="E24" s="85"/>
      <c r="F24" s="85"/>
      <c r="G24" s="86"/>
      <c r="H24" s="15"/>
    </row>
    <row r="25" spans="1:8" ht="15.75" customHeight="1">
      <c r="A25" s="105" t="s">
        <v>20</v>
      </c>
      <c r="B25" s="13"/>
      <c r="C25" s="14"/>
      <c r="D25" s="84"/>
      <c r="E25" s="85"/>
      <c r="F25" s="85"/>
      <c r="G25" s="86"/>
      <c r="H25" s="15"/>
    </row>
    <row r="26" spans="1:8" ht="15.75" customHeight="1">
      <c r="A26" s="105" t="s">
        <v>21</v>
      </c>
      <c r="B26" s="13"/>
      <c r="C26" s="14"/>
      <c r="D26" s="84"/>
      <c r="E26" s="85"/>
      <c r="F26" s="85"/>
      <c r="G26" s="86"/>
      <c r="H26" s="15"/>
    </row>
    <row r="27" spans="1:8" ht="15.75" customHeight="1">
      <c r="A27" s="81" t="s">
        <v>22</v>
      </c>
      <c r="B27" s="13"/>
      <c r="C27" s="14"/>
      <c r="D27" s="84"/>
      <c r="E27" s="85"/>
      <c r="F27" s="85"/>
      <c r="G27" s="86"/>
      <c r="H27" s="15"/>
    </row>
    <row r="28" spans="1:8" ht="15.75" customHeight="1">
      <c r="A28" s="81" t="s">
        <v>23</v>
      </c>
      <c r="B28" s="13"/>
      <c r="C28" s="14"/>
      <c r="D28" s="84"/>
      <c r="E28" s="85"/>
      <c r="F28" s="85"/>
      <c r="G28" s="86"/>
      <c r="H28" s="15"/>
    </row>
    <row r="29" spans="1:8" ht="15.75" customHeight="1">
      <c r="A29" s="81" t="s">
        <v>24</v>
      </c>
      <c r="B29" s="13"/>
      <c r="C29" s="14"/>
      <c r="D29" s="84"/>
      <c r="E29" s="85"/>
      <c r="F29" s="85"/>
      <c r="G29" s="86"/>
      <c r="H29" s="15"/>
    </row>
    <row r="30" spans="1:8" ht="15.75" customHeight="1">
      <c r="A30" s="81" t="s">
        <v>120</v>
      </c>
      <c r="B30" s="13"/>
      <c r="C30" s="14"/>
      <c r="D30" s="84"/>
      <c r="E30" s="85"/>
      <c r="F30" s="85"/>
      <c r="G30" s="86"/>
      <c r="H30" s="15"/>
    </row>
    <row r="31" spans="1:8" ht="15.75" customHeight="1">
      <c r="A31" s="81" t="s">
        <v>27</v>
      </c>
      <c r="B31" s="13"/>
      <c r="C31" s="14"/>
      <c r="D31" s="84"/>
      <c r="E31" s="85"/>
      <c r="F31" s="85"/>
      <c r="G31" s="86"/>
      <c r="H31" s="15"/>
    </row>
    <row r="32" spans="1:8" ht="15.75" customHeight="1">
      <c r="A32" s="81" t="s">
        <v>54</v>
      </c>
      <c r="B32" s="13"/>
      <c r="C32" s="14"/>
      <c r="D32" s="84"/>
      <c r="E32" s="85"/>
      <c r="F32" s="85"/>
      <c r="G32" s="86"/>
      <c r="H32" s="15"/>
    </row>
    <row r="33" spans="1:8" ht="15.75" customHeight="1">
      <c r="A33" s="81" t="s">
        <v>128</v>
      </c>
      <c r="B33" s="13"/>
      <c r="C33" s="14"/>
      <c r="D33" s="84"/>
      <c r="E33" s="85"/>
      <c r="F33" s="85"/>
      <c r="G33" s="86"/>
      <c r="H33" s="15"/>
    </row>
    <row r="34" spans="1:8" ht="15.75" customHeight="1">
      <c r="A34" s="81" t="s">
        <v>144</v>
      </c>
      <c r="B34" s="13"/>
      <c r="C34" s="14"/>
      <c r="D34" s="84"/>
      <c r="E34" s="85"/>
      <c r="F34" s="85"/>
      <c r="G34" s="86"/>
      <c r="H34" s="15"/>
    </row>
    <row r="35" spans="1:8" ht="15.75" customHeight="1">
      <c r="A35" s="16" t="s">
        <v>28</v>
      </c>
      <c r="B35" s="13"/>
      <c r="C35" s="14"/>
      <c r="D35" s="88"/>
      <c r="E35" s="106"/>
      <c r="F35" s="85"/>
      <c r="G35" s="90"/>
      <c r="H35" s="15"/>
    </row>
    <row r="36" spans="1:8" ht="15.75" customHeight="1">
      <c r="A36" s="16" t="s">
        <v>44</v>
      </c>
      <c r="B36" s="13"/>
      <c r="C36" s="14"/>
      <c r="D36" s="88"/>
      <c r="E36" s="106"/>
      <c r="F36" s="85"/>
      <c r="G36" s="90"/>
      <c r="H36" s="15"/>
    </row>
    <row r="37" spans="1:8" ht="15.75" customHeight="1">
      <c r="A37" s="16" t="s">
        <v>30</v>
      </c>
      <c r="B37" s="13"/>
      <c r="C37" s="14"/>
      <c r="D37" s="88"/>
      <c r="E37" s="89"/>
      <c r="F37" s="87"/>
      <c r="G37" s="90"/>
      <c r="H37" s="15"/>
    </row>
    <row r="38" spans="1:8" ht="15.75" customHeight="1">
      <c r="A38" s="17"/>
      <c r="B38" s="18"/>
      <c r="C38" s="14"/>
      <c r="D38" s="88"/>
      <c r="E38" s="91"/>
      <c r="F38" s="91"/>
      <c r="G38" s="90"/>
      <c r="H38" s="15"/>
    </row>
    <row r="39" spans="1:8" ht="15.75" customHeight="1">
      <c r="A39" s="19" t="s">
        <v>31</v>
      </c>
      <c r="B39" s="20"/>
      <c r="C39" s="21"/>
      <c r="D39" s="92">
        <f>SUM(D9:D38)</f>
        <v>0</v>
      </c>
      <c r="E39" s="93">
        <f>SUM(E9:E38)</f>
        <v>0</v>
      </c>
      <c r="F39" s="93">
        <f>SUM(F9:F38)</f>
        <v>0</v>
      </c>
      <c r="G39" s="94" t="e">
        <f>F39/E39</f>
        <v>#DIV/0!</v>
      </c>
      <c r="H39" s="15"/>
    </row>
    <row r="40" spans="1:8" ht="15.75" customHeight="1">
      <c r="A40" s="22"/>
      <c r="B40" s="22"/>
      <c r="C40" s="22"/>
      <c r="D40" s="95"/>
      <c r="E40" s="96"/>
      <c r="F40" s="97"/>
      <c r="G40" s="97"/>
      <c r="H40" s="2"/>
    </row>
    <row r="41" spans="1:8" ht="15.75" customHeight="1">
      <c r="A41" s="23" t="s">
        <v>32</v>
      </c>
      <c r="B41" s="24"/>
      <c r="C41" s="24"/>
      <c r="D41" s="25"/>
      <c r="E41" s="98"/>
      <c r="F41" s="99"/>
      <c r="G41" s="99"/>
      <c r="H41" s="2"/>
    </row>
    <row r="42" spans="1:8" ht="15.75" customHeight="1">
      <c r="A42" s="26"/>
      <c r="B42" s="26"/>
      <c r="C42" s="26"/>
      <c r="D42" s="100"/>
      <c r="E42" s="25" t="s">
        <v>149</v>
      </c>
      <c r="F42" s="25" t="s">
        <v>149</v>
      </c>
      <c r="G42" s="25" t="s">
        <v>5</v>
      </c>
      <c r="H42" s="2"/>
    </row>
    <row r="43" spans="1:8" ht="15.75" customHeight="1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99" t="s">
        <v>151</v>
      </c>
      <c r="H43" s="2"/>
    </row>
    <row r="44" spans="1:8" ht="15.75" customHeight="1">
      <c r="A44" s="27" t="s">
        <v>33</v>
      </c>
      <c r="B44" s="28"/>
      <c r="C44" s="14"/>
      <c r="D44" s="84">
        <v>24</v>
      </c>
      <c r="E44" s="85">
        <v>919446.45</v>
      </c>
      <c r="F44" s="85">
        <v>41109.95</v>
      </c>
      <c r="G44" s="86">
        <f>1-(+F44/E44)</f>
        <v>0.9552883694314117</v>
      </c>
      <c r="H44" s="15"/>
    </row>
    <row r="45" spans="1:8" ht="15.75" customHeight="1">
      <c r="A45" s="27" t="s">
        <v>34</v>
      </c>
      <c r="B45" s="28"/>
      <c r="C45" s="14"/>
      <c r="D45" s="84"/>
      <c r="E45" s="85"/>
      <c r="F45" s="85"/>
      <c r="G45" s="86"/>
      <c r="H45" s="15"/>
    </row>
    <row r="46" spans="1:8" ht="15.75" customHeight="1">
      <c r="A46" s="27" t="s">
        <v>35</v>
      </c>
      <c r="B46" s="28"/>
      <c r="C46" s="14"/>
      <c r="D46" s="84">
        <v>38</v>
      </c>
      <c r="E46" s="85">
        <v>944361.75</v>
      </c>
      <c r="F46" s="85">
        <v>97587.25</v>
      </c>
      <c r="G46" s="86">
        <f>1-(+F46/E46)</f>
        <v>0.896663275487386</v>
      </c>
      <c r="H46" s="15"/>
    </row>
    <row r="47" spans="1:8" ht="15.75" customHeight="1">
      <c r="A47" s="27" t="s">
        <v>36</v>
      </c>
      <c r="B47" s="28"/>
      <c r="C47" s="14"/>
      <c r="D47" s="84">
        <v>12</v>
      </c>
      <c r="E47" s="85">
        <v>920312</v>
      </c>
      <c r="F47" s="85">
        <v>84491.5</v>
      </c>
      <c r="G47" s="86">
        <f>1-(+F47/E47)</f>
        <v>0.908192547744678</v>
      </c>
      <c r="H47" s="15"/>
    </row>
    <row r="48" spans="1:8" ht="15.75" customHeight="1">
      <c r="A48" s="27" t="s">
        <v>37</v>
      </c>
      <c r="B48" s="28"/>
      <c r="C48" s="14"/>
      <c r="D48" s="84">
        <v>32</v>
      </c>
      <c r="E48" s="85">
        <v>1207327.76</v>
      </c>
      <c r="F48" s="85">
        <v>115565.76</v>
      </c>
      <c r="G48" s="86">
        <f>1-(+F48/E48)</f>
        <v>0.9042797127434559</v>
      </c>
      <c r="H48" s="15"/>
    </row>
    <row r="49" spans="1:8" ht="15.75" customHeight="1">
      <c r="A49" s="27" t="s">
        <v>38</v>
      </c>
      <c r="B49" s="28"/>
      <c r="C49" s="14"/>
      <c r="D49" s="84"/>
      <c r="E49" s="85"/>
      <c r="F49" s="85"/>
      <c r="G49" s="86"/>
      <c r="H49" s="15"/>
    </row>
    <row r="50" spans="1:8" ht="15.75" customHeight="1">
      <c r="A50" s="27" t="s">
        <v>39</v>
      </c>
      <c r="B50" s="28"/>
      <c r="C50" s="14"/>
      <c r="D50" s="84">
        <v>11</v>
      </c>
      <c r="E50" s="85">
        <v>931540</v>
      </c>
      <c r="F50" s="85">
        <v>62518</v>
      </c>
      <c r="G50" s="86">
        <f>1-(+F50/E50)</f>
        <v>0.9328874766515662</v>
      </c>
      <c r="H50" s="15"/>
    </row>
    <row r="51" spans="1:8" ht="15.75" customHeight="1">
      <c r="A51" s="27" t="s">
        <v>40</v>
      </c>
      <c r="B51" s="28"/>
      <c r="C51" s="14"/>
      <c r="D51" s="84"/>
      <c r="E51" s="85"/>
      <c r="F51" s="85"/>
      <c r="G51" s="86"/>
      <c r="H51" s="15"/>
    </row>
    <row r="52" spans="1:8" ht="15.75" customHeight="1">
      <c r="A52" s="27" t="s">
        <v>41</v>
      </c>
      <c r="B52" s="28"/>
      <c r="C52" s="14"/>
      <c r="D52" s="84"/>
      <c r="E52" s="85"/>
      <c r="F52" s="85"/>
      <c r="G52" s="86"/>
      <c r="H52" s="15"/>
    </row>
    <row r="53" spans="1:8" ht="15.75" customHeight="1">
      <c r="A53" s="27" t="s">
        <v>62</v>
      </c>
      <c r="B53" s="30"/>
      <c r="C53" s="14"/>
      <c r="D53" s="84">
        <v>323</v>
      </c>
      <c r="E53" s="85">
        <v>22833710.63</v>
      </c>
      <c r="F53" s="85">
        <v>2638082.95</v>
      </c>
      <c r="G53" s="86">
        <f>1-(+F53/E53)</f>
        <v>0.8844654295244522</v>
      </c>
      <c r="H53" s="15"/>
    </row>
    <row r="54" spans="1:8" ht="15.75" customHeight="1">
      <c r="A54" s="27" t="s">
        <v>63</v>
      </c>
      <c r="B54" s="30"/>
      <c r="C54" s="14"/>
      <c r="D54" s="84"/>
      <c r="E54" s="85"/>
      <c r="F54" s="85"/>
      <c r="G54" s="86"/>
      <c r="H54" s="15"/>
    </row>
    <row r="55" spans="1:8" ht="15.75" customHeight="1">
      <c r="A55" s="31" t="s">
        <v>42</v>
      </c>
      <c r="B55" s="30"/>
      <c r="C55" s="14"/>
      <c r="D55" s="88"/>
      <c r="E55" s="107"/>
      <c r="F55" s="85"/>
      <c r="G55" s="90"/>
      <c r="H55" s="15"/>
    </row>
    <row r="56" spans="1:8" ht="15.75" customHeight="1">
      <c r="A56" s="16" t="s">
        <v>43</v>
      </c>
      <c r="B56" s="28"/>
      <c r="C56" s="14"/>
      <c r="D56" s="88"/>
      <c r="E56" s="107"/>
      <c r="F56" s="85"/>
      <c r="G56" s="90"/>
      <c r="H56" s="15"/>
    </row>
    <row r="57" spans="1:8" ht="15.75" customHeight="1">
      <c r="A57" s="16" t="s">
        <v>29</v>
      </c>
      <c r="B57" s="28"/>
      <c r="C57" s="14"/>
      <c r="D57" s="88"/>
      <c r="E57" s="106"/>
      <c r="F57" s="85"/>
      <c r="G57" s="90"/>
      <c r="H57" s="15"/>
    </row>
    <row r="58" spans="1:8" ht="15.75" customHeight="1">
      <c r="A58" s="16" t="s">
        <v>30</v>
      </c>
      <c r="B58" s="28"/>
      <c r="C58" s="14"/>
      <c r="D58" s="88"/>
      <c r="E58" s="106"/>
      <c r="F58" s="85"/>
      <c r="G58" s="90"/>
      <c r="H58" s="15"/>
    </row>
    <row r="59" spans="1:8" ht="15.75" customHeight="1">
      <c r="A59" s="32"/>
      <c r="B59" s="18"/>
      <c r="C59" s="14"/>
      <c r="D59" s="88"/>
      <c r="E59" s="91"/>
      <c r="F59" s="91"/>
      <c r="G59" s="90"/>
      <c r="H59" s="15"/>
    </row>
    <row r="60" spans="1:8" ht="15.75" customHeight="1">
      <c r="A60" s="20" t="s">
        <v>45</v>
      </c>
      <c r="B60" s="20"/>
      <c r="C60" s="21"/>
      <c r="D60" s="92">
        <f>SUM(D44:D56)</f>
        <v>440</v>
      </c>
      <c r="E60" s="93">
        <f>SUM(E44:E59)</f>
        <v>27756698.59</v>
      </c>
      <c r="F60" s="93">
        <f>SUM(F44:F59)</f>
        <v>3039355.41</v>
      </c>
      <c r="G60" s="94">
        <f>1-(F60/E60)</f>
        <v>0.8905001111661385</v>
      </c>
      <c r="H60" s="15"/>
    </row>
    <row r="61" spans="1:8" ht="15.75" customHeight="1">
      <c r="A61" s="33"/>
      <c r="B61" s="33"/>
      <c r="C61" s="33"/>
      <c r="D61" s="109"/>
      <c r="E61" s="103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3039355.41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6" ht="23.25">
      <c r="A70" s="126" t="s">
        <v>152</v>
      </c>
      <c r="B70" s="127"/>
      <c r="C70" s="127"/>
      <c r="D70" s="127"/>
      <c r="E70" s="131"/>
      <c r="F70" s="131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85"/>
      <c r="F9" s="85"/>
      <c r="G9" s="115"/>
      <c r="H9" s="15"/>
    </row>
    <row r="10" spans="1:8" ht="15.75">
      <c r="A10" s="104" t="s">
        <v>11</v>
      </c>
      <c r="B10" s="13"/>
      <c r="C10" s="14"/>
      <c r="D10" s="84">
        <v>4</v>
      </c>
      <c r="E10" s="85">
        <v>1536167</v>
      </c>
      <c r="F10" s="85">
        <v>305689</v>
      </c>
      <c r="G10" s="115">
        <f>F10/E10</f>
        <v>0.19899464055665822</v>
      </c>
      <c r="H10" s="15"/>
    </row>
    <row r="11" spans="1:8" ht="15.75">
      <c r="A11" s="104" t="s">
        <v>76</v>
      </c>
      <c r="B11" s="13"/>
      <c r="C11" s="14"/>
      <c r="D11" s="84">
        <v>1</v>
      </c>
      <c r="E11" s="85">
        <v>327771</v>
      </c>
      <c r="F11" s="85">
        <v>128800</v>
      </c>
      <c r="G11" s="115">
        <f>F11/E11</f>
        <v>0.39295727809964887</v>
      </c>
      <c r="H11" s="15"/>
    </row>
    <row r="12" spans="1:8" ht="15.75">
      <c r="A12" s="104" t="s">
        <v>25</v>
      </c>
      <c r="B12" s="13"/>
      <c r="C12" s="14"/>
      <c r="D12" s="84">
        <v>1</v>
      </c>
      <c r="E12" s="85">
        <v>141811</v>
      </c>
      <c r="F12" s="85">
        <v>32914</v>
      </c>
      <c r="G12" s="115">
        <f>F12/E12</f>
        <v>0.23209765109899796</v>
      </c>
      <c r="H12" s="15"/>
    </row>
    <row r="13" spans="1:8" ht="15.75">
      <c r="A13" s="104" t="s">
        <v>77</v>
      </c>
      <c r="B13" s="13"/>
      <c r="C13" s="14"/>
      <c r="D13" s="84">
        <v>27</v>
      </c>
      <c r="E13" s="85">
        <v>4774188</v>
      </c>
      <c r="F13" s="85">
        <v>1563020</v>
      </c>
      <c r="G13" s="115">
        <f>F13/E13</f>
        <v>0.3273897048042515</v>
      </c>
      <c r="H13" s="15"/>
    </row>
    <row r="14" spans="1:8" ht="15.75">
      <c r="A14" s="104" t="s">
        <v>132</v>
      </c>
      <c r="B14" s="13"/>
      <c r="C14" s="14"/>
      <c r="D14" s="84">
        <v>1</v>
      </c>
      <c r="E14" s="85">
        <v>72582</v>
      </c>
      <c r="F14" s="85">
        <v>28528</v>
      </c>
      <c r="G14" s="115">
        <f>F14/E14</f>
        <v>0.3930451076024359</v>
      </c>
      <c r="H14" s="15"/>
    </row>
    <row r="15" spans="1:8" ht="15.75">
      <c r="A15" s="104" t="s">
        <v>121</v>
      </c>
      <c r="B15" s="13"/>
      <c r="C15" s="14"/>
      <c r="D15" s="84"/>
      <c r="E15" s="85"/>
      <c r="F15" s="85"/>
      <c r="G15" s="115"/>
      <c r="H15" s="15"/>
    </row>
    <row r="16" spans="1:8" ht="15.75">
      <c r="A16" s="104" t="s">
        <v>130</v>
      </c>
      <c r="B16" s="13"/>
      <c r="C16" s="14"/>
      <c r="D16" s="84">
        <v>1</v>
      </c>
      <c r="E16" s="85">
        <v>109870</v>
      </c>
      <c r="F16" s="85">
        <v>29020.5</v>
      </c>
      <c r="G16" s="115">
        <f aca="true" t="shared" si="0" ref="G16:G22">F16/E16</f>
        <v>0.2641348866842632</v>
      </c>
      <c r="H16" s="15"/>
    </row>
    <row r="17" spans="1:8" ht="15.75">
      <c r="A17" s="104" t="s">
        <v>56</v>
      </c>
      <c r="B17" s="13"/>
      <c r="C17" s="14"/>
      <c r="D17" s="84"/>
      <c r="E17" s="85"/>
      <c r="F17" s="85"/>
      <c r="G17" s="115"/>
      <c r="H17" s="15"/>
    </row>
    <row r="18" spans="1:8" ht="15.75">
      <c r="A18" s="104" t="s">
        <v>14</v>
      </c>
      <c r="B18" s="13"/>
      <c r="C18" s="14"/>
      <c r="D18" s="84">
        <v>2</v>
      </c>
      <c r="E18" s="85">
        <v>1346818</v>
      </c>
      <c r="F18" s="85">
        <v>283663</v>
      </c>
      <c r="G18" s="115">
        <f t="shared" si="0"/>
        <v>0.21061717321865314</v>
      </c>
      <c r="H18" s="15"/>
    </row>
    <row r="19" spans="1:8" ht="15.75">
      <c r="A19" s="104" t="s">
        <v>15</v>
      </c>
      <c r="B19" s="13"/>
      <c r="C19" s="14"/>
      <c r="D19" s="84">
        <v>2</v>
      </c>
      <c r="E19" s="85">
        <v>1936951</v>
      </c>
      <c r="F19" s="85">
        <v>425136</v>
      </c>
      <c r="G19" s="115">
        <f t="shared" si="0"/>
        <v>0.2194872250253104</v>
      </c>
      <c r="H19" s="15"/>
    </row>
    <row r="20" spans="1:8" ht="15.75">
      <c r="A20" s="81" t="s">
        <v>138</v>
      </c>
      <c r="B20" s="13"/>
      <c r="C20" s="14"/>
      <c r="D20" s="84"/>
      <c r="E20" s="85"/>
      <c r="F20" s="85"/>
      <c r="G20" s="115"/>
      <c r="H20" s="15"/>
    </row>
    <row r="21" spans="1:8" ht="15.75">
      <c r="A21" s="104" t="s">
        <v>78</v>
      </c>
      <c r="B21" s="13"/>
      <c r="C21" s="14"/>
      <c r="D21" s="84">
        <v>3</v>
      </c>
      <c r="E21" s="85">
        <v>2213538</v>
      </c>
      <c r="F21" s="85">
        <v>-122924</v>
      </c>
      <c r="G21" s="115">
        <f t="shared" si="0"/>
        <v>-0.05553281669435989</v>
      </c>
      <c r="H21" s="15"/>
    </row>
    <row r="22" spans="1:8" ht="15.75">
      <c r="A22" s="104" t="s">
        <v>105</v>
      </c>
      <c r="B22" s="13"/>
      <c r="C22" s="14"/>
      <c r="D22" s="84">
        <v>1</v>
      </c>
      <c r="E22" s="85">
        <v>280113</v>
      </c>
      <c r="F22" s="85">
        <v>95781</v>
      </c>
      <c r="G22" s="115">
        <f t="shared" si="0"/>
        <v>0.34193700399481636</v>
      </c>
      <c r="H22" s="15"/>
    </row>
    <row r="23" spans="1:8" ht="15.75">
      <c r="A23" s="104" t="s">
        <v>74</v>
      </c>
      <c r="B23" s="13"/>
      <c r="C23" s="14"/>
      <c r="D23" s="84"/>
      <c r="E23" s="85"/>
      <c r="F23" s="85"/>
      <c r="G23" s="115"/>
      <c r="H23" s="15"/>
    </row>
    <row r="24" spans="1:8" ht="15.75">
      <c r="A24" s="104" t="s">
        <v>79</v>
      </c>
      <c r="B24" s="13"/>
      <c r="C24" s="14"/>
      <c r="D24" s="84"/>
      <c r="E24" s="85"/>
      <c r="F24" s="85"/>
      <c r="G24" s="115"/>
      <c r="H24" s="15"/>
    </row>
    <row r="25" spans="1:8" ht="15.75">
      <c r="A25" s="105" t="s">
        <v>20</v>
      </c>
      <c r="B25" s="13"/>
      <c r="C25" s="14"/>
      <c r="D25" s="84">
        <v>6</v>
      </c>
      <c r="E25" s="85">
        <v>1329642</v>
      </c>
      <c r="F25" s="85">
        <v>296346</v>
      </c>
      <c r="G25" s="115">
        <f>F25/E25</f>
        <v>0.22287653368350277</v>
      </c>
      <c r="H25" s="15"/>
    </row>
    <row r="26" spans="1:8" ht="15.75">
      <c r="A26" s="105" t="s">
        <v>21</v>
      </c>
      <c r="B26" s="13"/>
      <c r="C26" s="14"/>
      <c r="D26" s="84">
        <v>29</v>
      </c>
      <c r="E26" s="85">
        <v>54889</v>
      </c>
      <c r="F26" s="85">
        <v>54889</v>
      </c>
      <c r="G26" s="115">
        <f>F26/E26</f>
        <v>1</v>
      </c>
      <c r="H26" s="15"/>
    </row>
    <row r="27" spans="1:8" ht="15.75">
      <c r="A27" s="81" t="s">
        <v>22</v>
      </c>
      <c r="B27" s="13"/>
      <c r="C27" s="14"/>
      <c r="D27" s="84"/>
      <c r="E27" s="85"/>
      <c r="F27" s="85"/>
      <c r="G27" s="115"/>
      <c r="H27" s="15"/>
    </row>
    <row r="28" spans="1:8" ht="15.75">
      <c r="A28" s="81" t="s">
        <v>23</v>
      </c>
      <c r="B28" s="13"/>
      <c r="C28" s="14"/>
      <c r="D28" s="84"/>
      <c r="E28" s="85">
        <v>18014</v>
      </c>
      <c r="F28" s="85">
        <v>3064</v>
      </c>
      <c r="G28" s="115">
        <f>F28/E28</f>
        <v>0.17008993005440212</v>
      </c>
      <c r="H28" s="15"/>
    </row>
    <row r="29" spans="1:8" ht="15.75">
      <c r="A29" s="81" t="s">
        <v>24</v>
      </c>
      <c r="B29" s="13"/>
      <c r="C29" s="14"/>
      <c r="D29" s="84"/>
      <c r="E29" s="85"/>
      <c r="F29" s="85"/>
      <c r="G29" s="115"/>
      <c r="H29" s="15"/>
    </row>
    <row r="30" spans="1:8" ht="15.75">
      <c r="A30" s="81" t="s">
        <v>113</v>
      </c>
      <c r="B30" s="13"/>
      <c r="C30" s="14"/>
      <c r="D30" s="84"/>
      <c r="E30" s="85"/>
      <c r="F30" s="85"/>
      <c r="G30" s="115"/>
      <c r="H30" s="15"/>
    </row>
    <row r="31" spans="1:8" ht="15.75">
      <c r="A31" s="81" t="s">
        <v>80</v>
      </c>
      <c r="B31" s="13"/>
      <c r="C31" s="14"/>
      <c r="D31" s="84">
        <v>2</v>
      </c>
      <c r="E31" s="85">
        <v>67817</v>
      </c>
      <c r="F31" s="85">
        <v>12596</v>
      </c>
      <c r="G31" s="115">
        <f>F31/E31</f>
        <v>0.1857351401565979</v>
      </c>
      <c r="H31" s="15"/>
    </row>
    <row r="32" spans="1:8" ht="15.75">
      <c r="A32" s="81" t="s">
        <v>146</v>
      </c>
      <c r="B32" s="13"/>
      <c r="C32" s="14"/>
      <c r="D32" s="84"/>
      <c r="E32" s="85"/>
      <c r="F32" s="85"/>
      <c r="G32" s="115"/>
      <c r="H32" s="15"/>
    </row>
    <row r="33" spans="1:8" ht="15.75">
      <c r="A33" s="81" t="s">
        <v>27</v>
      </c>
      <c r="B33" s="13"/>
      <c r="C33" s="14"/>
      <c r="D33" s="84">
        <v>2</v>
      </c>
      <c r="E33" s="85">
        <v>695862</v>
      </c>
      <c r="F33" s="85">
        <v>146169.99</v>
      </c>
      <c r="G33" s="115">
        <f>F33/E33</f>
        <v>0.210056002483251</v>
      </c>
      <c r="H33" s="15"/>
    </row>
    <row r="34" spans="1:8" ht="15.75">
      <c r="A34" s="81" t="s">
        <v>81</v>
      </c>
      <c r="B34" s="13"/>
      <c r="C34" s="14"/>
      <c r="D34" s="84">
        <v>3</v>
      </c>
      <c r="E34" s="85">
        <v>2654135</v>
      </c>
      <c r="F34" s="85">
        <v>332133</v>
      </c>
      <c r="G34" s="115">
        <f>F34/E34</f>
        <v>0.12513794513089951</v>
      </c>
      <c r="H34" s="15"/>
    </row>
    <row r="35" spans="1:8" ht="15">
      <c r="A35" s="16" t="s">
        <v>28</v>
      </c>
      <c r="B35" s="13"/>
      <c r="C35" s="14"/>
      <c r="D35" s="88"/>
      <c r="E35" s="106"/>
      <c r="F35" s="85"/>
      <c r="G35" s="116"/>
      <c r="H35" s="15"/>
    </row>
    <row r="36" spans="1:8" ht="15">
      <c r="A36" s="16" t="s">
        <v>44</v>
      </c>
      <c r="B36" s="13"/>
      <c r="C36" s="14"/>
      <c r="D36" s="88"/>
      <c r="E36" s="106"/>
      <c r="F36" s="85"/>
      <c r="G36" s="116"/>
      <c r="H36" s="15"/>
    </row>
    <row r="37" spans="1:8" ht="15">
      <c r="A37" s="16" t="s">
        <v>30</v>
      </c>
      <c r="B37" s="13"/>
      <c r="C37" s="14"/>
      <c r="D37" s="88"/>
      <c r="E37" s="106"/>
      <c r="F37" s="85"/>
      <c r="G37" s="116"/>
      <c r="H37" s="15"/>
    </row>
    <row r="38" spans="1:8" ht="15">
      <c r="A38" s="17"/>
      <c r="B38" s="18"/>
      <c r="C38" s="14"/>
      <c r="D38" s="88"/>
      <c r="E38" s="107"/>
      <c r="F38" s="107"/>
      <c r="G38" s="116"/>
      <c r="H38" s="15"/>
    </row>
    <row r="39" spans="1:8" ht="15.75">
      <c r="A39" s="19" t="s">
        <v>31</v>
      </c>
      <c r="B39" s="20"/>
      <c r="C39" s="21"/>
      <c r="D39" s="92">
        <f>SUM(D9:D38)</f>
        <v>85</v>
      </c>
      <c r="E39" s="93">
        <f>SUM(E9:E38)</f>
        <v>17560168</v>
      </c>
      <c r="F39" s="93">
        <f>SUM(F9:F38)</f>
        <v>3614825.49</v>
      </c>
      <c r="G39" s="117">
        <f>F39/E39</f>
        <v>0.205853696274432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118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119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120" t="s">
        <v>151</v>
      </c>
      <c r="H43" s="2"/>
    </row>
    <row r="44" spans="1:8" ht="15.75">
      <c r="A44" s="27" t="s">
        <v>33</v>
      </c>
      <c r="B44" s="28"/>
      <c r="C44" s="14"/>
      <c r="D44" s="84">
        <v>118</v>
      </c>
      <c r="E44" s="85">
        <v>20327915.75</v>
      </c>
      <c r="F44" s="85">
        <v>1062685.72</v>
      </c>
      <c r="G44" s="115">
        <f>1-(+F44/E44)</f>
        <v>0.9477228392192643</v>
      </c>
      <c r="H44" s="15"/>
    </row>
    <row r="45" spans="1:8" ht="15.75">
      <c r="A45" s="27" t="s">
        <v>34</v>
      </c>
      <c r="B45" s="28"/>
      <c r="C45" s="14"/>
      <c r="D45" s="84">
        <v>6</v>
      </c>
      <c r="E45" s="85">
        <v>4961206.15</v>
      </c>
      <c r="F45" s="85">
        <v>580347.22</v>
      </c>
      <c r="G45" s="115">
        <f>1-(+F45/E45)</f>
        <v>0.883022958036122</v>
      </c>
      <c r="H45" s="15"/>
    </row>
    <row r="46" spans="1:8" ht="15.75">
      <c r="A46" s="27" t="s">
        <v>35</v>
      </c>
      <c r="B46" s="28"/>
      <c r="C46" s="14"/>
      <c r="D46" s="84">
        <v>372</v>
      </c>
      <c r="E46" s="85">
        <v>29848016.25</v>
      </c>
      <c r="F46" s="85">
        <v>1643464.07</v>
      </c>
      <c r="G46" s="115">
        <f>1-(+F46/E46)</f>
        <v>0.9449389180093334</v>
      </c>
      <c r="H46" s="15"/>
    </row>
    <row r="47" spans="1:8" ht="15.75">
      <c r="A47" s="27" t="s">
        <v>36</v>
      </c>
      <c r="B47" s="28"/>
      <c r="C47" s="14"/>
      <c r="D47" s="84">
        <v>41</v>
      </c>
      <c r="E47" s="85">
        <v>3942180</v>
      </c>
      <c r="F47" s="85">
        <v>364497.59</v>
      </c>
      <c r="G47" s="115">
        <f>1-(+F47/E47)</f>
        <v>0.9075390798999539</v>
      </c>
      <c r="H47" s="15"/>
    </row>
    <row r="48" spans="1:8" ht="15.75">
      <c r="A48" s="27" t="s">
        <v>37</v>
      </c>
      <c r="B48" s="28"/>
      <c r="C48" s="14"/>
      <c r="D48" s="84">
        <v>141</v>
      </c>
      <c r="E48" s="85">
        <v>22775185.44</v>
      </c>
      <c r="F48" s="85">
        <v>1635251.48</v>
      </c>
      <c r="G48" s="115">
        <f>1-(+F48/E48)</f>
        <v>0.9282003000894117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115"/>
      <c r="H49" s="15"/>
    </row>
    <row r="50" spans="1:8" ht="15.75">
      <c r="A50" s="27" t="s">
        <v>39</v>
      </c>
      <c r="B50" s="28"/>
      <c r="C50" s="14"/>
      <c r="D50" s="84">
        <v>49</v>
      </c>
      <c r="E50" s="85">
        <v>8484600.5</v>
      </c>
      <c r="F50" s="85">
        <v>602905</v>
      </c>
      <c r="G50" s="115">
        <f>1-(+F50/E50)</f>
        <v>0.9289412624672193</v>
      </c>
      <c r="H50" s="15"/>
    </row>
    <row r="51" spans="1:8" ht="15.75">
      <c r="A51" s="27" t="s">
        <v>40</v>
      </c>
      <c r="B51" s="28"/>
      <c r="C51" s="14"/>
      <c r="D51" s="84">
        <v>8</v>
      </c>
      <c r="E51" s="85">
        <v>1233020</v>
      </c>
      <c r="F51" s="85">
        <v>73510</v>
      </c>
      <c r="G51" s="115">
        <f>1-(+F51/E51)</f>
        <v>0.9403821511411007</v>
      </c>
      <c r="H51" s="15"/>
    </row>
    <row r="52" spans="1:8" ht="15.75">
      <c r="A52" s="54" t="s">
        <v>41</v>
      </c>
      <c r="B52" s="28"/>
      <c r="C52" s="14"/>
      <c r="D52" s="84">
        <v>6</v>
      </c>
      <c r="E52" s="85">
        <v>548150</v>
      </c>
      <c r="F52" s="85">
        <v>-1175</v>
      </c>
      <c r="G52" s="115">
        <f>1-(+F52/E52)</f>
        <v>1.0021435738392777</v>
      </c>
      <c r="H52" s="15"/>
    </row>
    <row r="53" spans="1:8" ht="15.75">
      <c r="A53" s="55" t="s">
        <v>61</v>
      </c>
      <c r="B53" s="28"/>
      <c r="C53" s="14"/>
      <c r="D53" s="84">
        <v>2</v>
      </c>
      <c r="E53" s="85">
        <v>105200</v>
      </c>
      <c r="F53" s="85">
        <v>28200</v>
      </c>
      <c r="G53" s="115">
        <f>1-(+F53/E53)</f>
        <v>0.7319391634980988</v>
      </c>
      <c r="H53" s="15"/>
    </row>
    <row r="54" spans="1:8" ht="15.75">
      <c r="A54" s="27" t="s">
        <v>106</v>
      </c>
      <c r="B54" s="28"/>
      <c r="C54" s="14"/>
      <c r="D54" s="84">
        <v>1558</v>
      </c>
      <c r="E54" s="85">
        <v>147481835.57</v>
      </c>
      <c r="F54" s="85">
        <v>16908149.4</v>
      </c>
      <c r="G54" s="115">
        <f>1-(+F54/E54)</f>
        <v>0.8853543601850901</v>
      </c>
      <c r="H54" s="15"/>
    </row>
    <row r="55" spans="1:8" ht="15.75">
      <c r="A55" s="82" t="s">
        <v>107</v>
      </c>
      <c r="B55" s="30"/>
      <c r="C55" s="14"/>
      <c r="D55" s="84"/>
      <c r="E55" s="85"/>
      <c r="F55" s="85"/>
      <c r="G55" s="115"/>
      <c r="H55" s="15"/>
    </row>
    <row r="56" spans="1:8" ht="15">
      <c r="A56" s="31" t="s">
        <v>42</v>
      </c>
      <c r="B56" s="30"/>
      <c r="C56" s="14"/>
      <c r="D56" s="88"/>
      <c r="E56" s="107"/>
      <c r="F56" s="85"/>
      <c r="G56" s="116"/>
      <c r="H56" s="15"/>
    </row>
    <row r="57" spans="1:8" ht="15">
      <c r="A57" s="16" t="s">
        <v>43</v>
      </c>
      <c r="B57" s="28"/>
      <c r="C57" s="14"/>
      <c r="D57" s="88"/>
      <c r="E57" s="107"/>
      <c r="F57" s="85"/>
      <c r="G57" s="116"/>
      <c r="H57" s="15"/>
    </row>
    <row r="58" spans="1:8" ht="15">
      <c r="A58" s="16" t="s">
        <v>29</v>
      </c>
      <c r="B58" s="28"/>
      <c r="C58" s="14"/>
      <c r="D58" s="88"/>
      <c r="E58" s="106"/>
      <c r="F58" s="85"/>
      <c r="G58" s="116"/>
      <c r="H58" s="15"/>
    </row>
    <row r="59" spans="1:8" ht="15">
      <c r="A59" s="16" t="s">
        <v>30</v>
      </c>
      <c r="B59" s="28"/>
      <c r="C59" s="14"/>
      <c r="D59" s="88"/>
      <c r="E59" s="106"/>
      <c r="F59" s="85"/>
      <c r="G59" s="116"/>
      <c r="H59" s="15"/>
    </row>
    <row r="60" spans="1:8" ht="15.75">
      <c r="A60" s="32"/>
      <c r="B60" s="18"/>
      <c r="C60" s="14"/>
      <c r="D60" s="88"/>
      <c r="E60" s="91"/>
      <c r="F60" s="91"/>
      <c r="G60" s="116"/>
      <c r="H60" s="2"/>
    </row>
    <row r="61" spans="1:8" ht="15.75">
      <c r="A61" s="20" t="s">
        <v>45</v>
      </c>
      <c r="B61" s="20"/>
      <c r="C61" s="21"/>
      <c r="D61" s="92">
        <f>SUM(D44:D57)</f>
        <v>2301</v>
      </c>
      <c r="E61" s="93">
        <f>SUM(E44:E60)</f>
        <v>239707309.66</v>
      </c>
      <c r="F61" s="93">
        <f>SUM(F44:F60)</f>
        <v>22897835.479999997</v>
      </c>
      <c r="G61" s="121">
        <f>1-(+F61/E61)</f>
        <v>0.9044758563579968</v>
      </c>
      <c r="H61" s="2"/>
    </row>
    <row r="62" spans="1:8" ht="15">
      <c r="A62" s="33"/>
      <c r="B62" s="33"/>
      <c r="C62" s="33"/>
      <c r="D62" s="102"/>
      <c r="E62" s="103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26512660.97</v>
      </c>
      <c r="G63" s="36"/>
      <c r="H63" s="2"/>
    </row>
    <row r="64" spans="1:8" ht="18">
      <c r="A64" s="35"/>
      <c r="B64" s="36"/>
      <c r="C64" s="36"/>
      <c r="D64" s="36"/>
      <c r="E64" s="36"/>
      <c r="F64" s="37"/>
      <c r="G64" s="36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29"/>
      <c r="B70" s="130"/>
      <c r="C70" s="130"/>
      <c r="D70" s="130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JUNE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04" t="s">
        <v>10</v>
      </c>
      <c r="B9" s="13"/>
      <c r="C9" s="14"/>
      <c r="D9" s="84"/>
      <c r="E9" s="110"/>
      <c r="F9" s="122"/>
      <c r="G9" s="115"/>
      <c r="H9" s="15"/>
    </row>
    <row r="10" spans="1:8" ht="15.75">
      <c r="A10" s="104" t="s">
        <v>11</v>
      </c>
      <c r="B10" s="13"/>
      <c r="C10" s="14"/>
      <c r="D10" s="84"/>
      <c r="E10" s="110"/>
      <c r="F10" s="122"/>
      <c r="G10" s="115"/>
      <c r="H10" s="15"/>
    </row>
    <row r="11" spans="1:8" ht="15.75">
      <c r="A11" s="104" t="s">
        <v>131</v>
      </c>
      <c r="B11" s="13"/>
      <c r="C11" s="14"/>
      <c r="D11" s="84"/>
      <c r="E11" s="110"/>
      <c r="F11" s="122"/>
      <c r="G11" s="115"/>
      <c r="H11" s="15"/>
    </row>
    <row r="12" spans="1:8" ht="15.75">
      <c r="A12" s="104" t="s">
        <v>25</v>
      </c>
      <c r="B12" s="13"/>
      <c r="C12" s="14"/>
      <c r="D12" s="84"/>
      <c r="E12" s="110"/>
      <c r="F12" s="122"/>
      <c r="G12" s="115"/>
      <c r="H12" s="15"/>
    </row>
    <row r="13" spans="1:8" ht="15.75">
      <c r="A13" s="104" t="s">
        <v>77</v>
      </c>
      <c r="B13" s="13"/>
      <c r="C13" s="14"/>
      <c r="D13" s="84">
        <v>22</v>
      </c>
      <c r="E13" s="110">
        <v>1056661</v>
      </c>
      <c r="F13" s="122">
        <v>-2145</v>
      </c>
      <c r="G13" s="115">
        <f>F13/E13</f>
        <v>-0.0020299793405832143</v>
      </c>
      <c r="H13" s="15"/>
    </row>
    <row r="14" spans="1:8" ht="15.75">
      <c r="A14" s="104" t="s">
        <v>114</v>
      </c>
      <c r="B14" s="13"/>
      <c r="C14" s="14"/>
      <c r="D14" s="84">
        <v>2</v>
      </c>
      <c r="E14" s="110">
        <v>189590</v>
      </c>
      <c r="F14" s="122">
        <v>60648.5</v>
      </c>
      <c r="G14" s="115">
        <f>F14/E14</f>
        <v>0.319892926842133</v>
      </c>
      <c r="H14" s="15"/>
    </row>
    <row r="15" spans="1:8" ht="15.75">
      <c r="A15" s="104" t="s">
        <v>116</v>
      </c>
      <c r="B15" s="13"/>
      <c r="C15" s="14"/>
      <c r="D15" s="84"/>
      <c r="E15" s="110"/>
      <c r="F15" s="122"/>
      <c r="G15" s="115"/>
      <c r="H15" s="15"/>
    </row>
    <row r="16" spans="1:8" ht="15.75">
      <c r="A16" s="104" t="s">
        <v>111</v>
      </c>
      <c r="B16" s="13"/>
      <c r="C16" s="14"/>
      <c r="D16" s="84">
        <v>4</v>
      </c>
      <c r="E16" s="110">
        <v>239945</v>
      </c>
      <c r="F16" s="122">
        <v>99445</v>
      </c>
      <c r="G16" s="115">
        <f>F16/E16</f>
        <v>0.4144491445956365</v>
      </c>
      <c r="H16" s="15"/>
    </row>
    <row r="17" spans="1:8" ht="15.75">
      <c r="A17" s="104" t="s">
        <v>83</v>
      </c>
      <c r="B17" s="13"/>
      <c r="C17" s="14"/>
      <c r="D17" s="84">
        <v>2</v>
      </c>
      <c r="E17" s="110">
        <v>351714</v>
      </c>
      <c r="F17" s="122">
        <v>47511</v>
      </c>
      <c r="G17" s="115">
        <f>F17/E17</f>
        <v>0.13508418772070488</v>
      </c>
      <c r="H17" s="15"/>
    </row>
    <row r="18" spans="1:8" ht="15.75">
      <c r="A18" s="81" t="s">
        <v>122</v>
      </c>
      <c r="B18" s="13"/>
      <c r="C18" s="14"/>
      <c r="D18" s="84">
        <v>2</v>
      </c>
      <c r="E18" s="110">
        <v>134347</v>
      </c>
      <c r="F18" s="122">
        <v>34223</v>
      </c>
      <c r="G18" s="115">
        <f>F18/E18</f>
        <v>0.25473587054418784</v>
      </c>
      <c r="H18" s="15"/>
    </row>
    <row r="19" spans="1:8" ht="15.75">
      <c r="A19" s="104" t="s">
        <v>15</v>
      </c>
      <c r="B19" s="13"/>
      <c r="C19" s="14"/>
      <c r="D19" s="84">
        <v>2</v>
      </c>
      <c r="E19" s="110">
        <v>453001</v>
      </c>
      <c r="F19" s="122">
        <v>153317</v>
      </c>
      <c r="G19" s="115">
        <f>F19/E19</f>
        <v>0.3384473764958576</v>
      </c>
      <c r="H19" s="15"/>
    </row>
    <row r="20" spans="1:8" ht="15.75">
      <c r="A20" s="104" t="s">
        <v>60</v>
      </c>
      <c r="B20" s="13"/>
      <c r="C20" s="14"/>
      <c r="D20" s="84"/>
      <c r="E20" s="110"/>
      <c r="F20" s="122"/>
      <c r="G20" s="115"/>
      <c r="H20" s="15"/>
    </row>
    <row r="21" spans="1:8" ht="15.75">
      <c r="A21" s="104" t="s">
        <v>105</v>
      </c>
      <c r="B21" s="13"/>
      <c r="C21" s="14"/>
      <c r="D21" s="84"/>
      <c r="E21" s="110"/>
      <c r="F21" s="122"/>
      <c r="G21" s="115"/>
      <c r="H21" s="15"/>
    </row>
    <row r="22" spans="1:8" ht="15.75">
      <c r="A22" s="104" t="s">
        <v>134</v>
      </c>
      <c r="B22" s="13"/>
      <c r="C22" s="14"/>
      <c r="D22" s="84"/>
      <c r="E22" s="110"/>
      <c r="F22" s="122"/>
      <c r="G22" s="115"/>
      <c r="H22" s="15"/>
    </row>
    <row r="23" spans="1:8" ht="15.75">
      <c r="A23" s="104" t="s">
        <v>124</v>
      </c>
      <c r="B23" s="13"/>
      <c r="C23" s="14"/>
      <c r="D23" s="84">
        <v>3</v>
      </c>
      <c r="E23" s="110">
        <v>383796</v>
      </c>
      <c r="F23" s="122">
        <v>108625.5</v>
      </c>
      <c r="G23" s="115">
        <f aca="true" t="shared" si="0" ref="G23:G29">F23/E23</f>
        <v>0.283029265547322</v>
      </c>
      <c r="H23" s="15"/>
    </row>
    <row r="24" spans="1:8" ht="15.75">
      <c r="A24" s="104" t="s">
        <v>18</v>
      </c>
      <c r="B24" s="13"/>
      <c r="C24" s="14"/>
      <c r="D24" s="84">
        <v>2</v>
      </c>
      <c r="E24" s="110">
        <v>244110</v>
      </c>
      <c r="F24" s="122">
        <v>53563.5</v>
      </c>
      <c r="G24" s="115">
        <f t="shared" si="0"/>
        <v>0.2194236204989554</v>
      </c>
      <c r="H24" s="15"/>
    </row>
    <row r="25" spans="1:8" ht="15.75">
      <c r="A25" s="105" t="s">
        <v>20</v>
      </c>
      <c r="B25" s="13"/>
      <c r="C25" s="14"/>
      <c r="D25" s="84">
        <v>4</v>
      </c>
      <c r="E25" s="110">
        <v>297220</v>
      </c>
      <c r="F25" s="122">
        <v>56168</v>
      </c>
      <c r="G25" s="115">
        <f t="shared" si="0"/>
        <v>0.1889778615167216</v>
      </c>
      <c r="H25" s="15"/>
    </row>
    <row r="26" spans="1:8" ht="15.75">
      <c r="A26" s="105" t="s">
        <v>21</v>
      </c>
      <c r="B26" s="13"/>
      <c r="C26" s="14"/>
      <c r="D26" s="84"/>
      <c r="E26" s="110"/>
      <c r="F26" s="122"/>
      <c r="G26" s="115"/>
      <c r="H26" s="15"/>
    </row>
    <row r="27" spans="1:8" ht="15.75">
      <c r="A27" s="81" t="s">
        <v>22</v>
      </c>
      <c r="B27" s="13"/>
      <c r="C27" s="14"/>
      <c r="D27" s="84"/>
      <c r="E27" s="110"/>
      <c r="F27" s="122"/>
      <c r="G27" s="115"/>
      <c r="H27" s="15"/>
    </row>
    <row r="28" spans="1:8" ht="15.75">
      <c r="A28" s="81" t="s">
        <v>23</v>
      </c>
      <c r="B28" s="13"/>
      <c r="C28" s="14"/>
      <c r="D28" s="84"/>
      <c r="E28" s="110"/>
      <c r="F28" s="122"/>
      <c r="G28" s="115"/>
      <c r="H28" s="15"/>
    </row>
    <row r="29" spans="1:8" ht="15.75">
      <c r="A29" s="81" t="s">
        <v>24</v>
      </c>
      <c r="B29" s="13"/>
      <c r="C29" s="14"/>
      <c r="D29" s="84">
        <v>1</v>
      </c>
      <c r="E29" s="110">
        <v>1165</v>
      </c>
      <c r="F29" s="122">
        <v>-580</v>
      </c>
      <c r="G29" s="115">
        <f t="shared" si="0"/>
        <v>-0.4978540772532189</v>
      </c>
      <c r="H29" s="15"/>
    </row>
    <row r="30" spans="1:8" ht="15.75">
      <c r="A30" s="81" t="s">
        <v>70</v>
      </c>
      <c r="B30" s="13"/>
      <c r="C30" s="14"/>
      <c r="D30" s="84"/>
      <c r="E30" s="110"/>
      <c r="F30" s="122"/>
      <c r="G30" s="115"/>
      <c r="H30" s="15"/>
    </row>
    <row r="31" spans="1:8" ht="15.75">
      <c r="A31" s="81" t="s">
        <v>84</v>
      </c>
      <c r="B31" s="13"/>
      <c r="C31" s="14"/>
      <c r="D31" s="84"/>
      <c r="E31" s="110"/>
      <c r="F31" s="122"/>
      <c r="G31" s="115"/>
      <c r="H31" s="15"/>
    </row>
    <row r="32" spans="1:8" ht="15.75">
      <c r="A32" s="81" t="s">
        <v>118</v>
      </c>
      <c r="B32" s="13"/>
      <c r="C32" s="14"/>
      <c r="D32" s="84">
        <v>1</v>
      </c>
      <c r="E32" s="110">
        <v>60024</v>
      </c>
      <c r="F32" s="122">
        <v>27912</v>
      </c>
      <c r="G32" s="115">
        <f>F32/E32</f>
        <v>0.4650139944022391</v>
      </c>
      <c r="H32" s="15"/>
    </row>
    <row r="33" spans="1:8" ht="15.75">
      <c r="A33" s="81" t="s">
        <v>27</v>
      </c>
      <c r="B33" s="13"/>
      <c r="C33" s="14"/>
      <c r="D33" s="84"/>
      <c r="E33" s="110"/>
      <c r="F33" s="122"/>
      <c r="G33" s="115"/>
      <c r="H33" s="15"/>
    </row>
    <row r="34" spans="1:8" ht="15.75">
      <c r="A34" s="81" t="s">
        <v>81</v>
      </c>
      <c r="B34" s="13"/>
      <c r="C34" s="14"/>
      <c r="D34" s="84">
        <v>6</v>
      </c>
      <c r="E34" s="110">
        <v>620491</v>
      </c>
      <c r="F34" s="122">
        <v>80076</v>
      </c>
      <c r="G34" s="115">
        <f>F34/E34</f>
        <v>0.1290526373468753</v>
      </c>
      <c r="H34" s="15"/>
    </row>
    <row r="35" spans="1:8" ht="15">
      <c r="A35" s="16" t="s">
        <v>28</v>
      </c>
      <c r="B35" s="13"/>
      <c r="C35" s="14"/>
      <c r="D35" s="88"/>
      <c r="E35" s="110"/>
      <c r="F35" s="122"/>
      <c r="G35" s="116"/>
      <c r="H35" s="15"/>
    </row>
    <row r="36" spans="1:8" ht="15">
      <c r="A36" s="16" t="s">
        <v>44</v>
      </c>
      <c r="B36" s="13"/>
      <c r="C36" s="14"/>
      <c r="D36" s="88"/>
      <c r="E36" s="110"/>
      <c r="F36" s="122"/>
      <c r="G36" s="116"/>
      <c r="H36" s="15"/>
    </row>
    <row r="37" spans="1:8" ht="15">
      <c r="A37" s="16" t="s">
        <v>30</v>
      </c>
      <c r="B37" s="13"/>
      <c r="C37" s="14"/>
      <c r="D37" s="88"/>
      <c r="E37" s="106"/>
      <c r="F37" s="85"/>
      <c r="G37" s="116"/>
      <c r="H37" s="15"/>
    </row>
    <row r="38" spans="1:8" ht="15">
      <c r="A38" s="17"/>
      <c r="B38" s="18"/>
      <c r="C38" s="14"/>
      <c r="D38" s="88"/>
      <c r="E38" s="107"/>
      <c r="F38" s="107"/>
      <c r="G38" s="116"/>
      <c r="H38" s="15"/>
    </row>
    <row r="39" spans="1:8" ht="15.75">
      <c r="A39" s="19" t="s">
        <v>31</v>
      </c>
      <c r="B39" s="20"/>
      <c r="C39" s="21"/>
      <c r="D39" s="92">
        <f>SUM(D9:D38)</f>
        <v>51</v>
      </c>
      <c r="E39" s="93">
        <f>SUM(E9:E38)</f>
        <v>4032064</v>
      </c>
      <c r="F39" s="93">
        <f>SUM(F9:F38)</f>
        <v>718764.5</v>
      </c>
      <c r="G39" s="117">
        <f>F39/E39</f>
        <v>0.17826217540197775</v>
      </c>
      <c r="H39" s="15"/>
    </row>
    <row r="40" spans="1:8" ht="15.75">
      <c r="A40" s="22"/>
      <c r="B40" s="22"/>
      <c r="C40" s="22"/>
      <c r="D40" s="95"/>
      <c r="E40" s="96"/>
      <c r="F40" s="97"/>
      <c r="G40" s="97"/>
      <c r="H40" s="2"/>
    </row>
    <row r="41" spans="1:8" ht="18">
      <c r="A41" s="23" t="s">
        <v>32</v>
      </c>
      <c r="B41" s="24"/>
      <c r="C41" s="24"/>
      <c r="D41" s="25"/>
      <c r="E41" s="98"/>
      <c r="F41" s="99"/>
      <c r="G41" s="118"/>
      <c r="H41" s="2"/>
    </row>
    <row r="42" spans="1:8" ht="15.75">
      <c r="A42" s="26"/>
      <c r="B42" s="26"/>
      <c r="C42" s="26"/>
      <c r="D42" s="100"/>
      <c r="E42" s="25" t="s">
        <v>149</v>
      </c>
      <c r="F42" s="25" t="s">
        <v>149</v>
      </c>
      <c r="G42" s="119" t="s">
        <v>5</v>
      </c>
      <c r="H42" s="2"/>
    </row>
    <row r="43" spans="1:8" ht="15.75">
      <c r="A43" s="26"/>
      <c r="B43" s="26"/>
      <c r="C43" s="26"/>
      <c r="D43" s="100" t="s">
        <v>6</v>
      </c>
      <c r="E43" s="101" t="s">
        <v>150</v>
      </c>
      <c r="F43" s="99" t="s">
        <v>8</v>
      </c>
      <c r="G43" s="120" t="s">
        <v>151</v>
      </c>
      <c r="H43" s="2"/>
    </row>
    <row r="44" spans="1:8" ht="15.75">
      <c r="A44" s="27" t="s">
        <v>33</v>
      </c>
      <c r="B44" s="28"/>
      <c r="C44" s="14"/>
      <c r="D44" s="84">
        <v>149</v>
      </c>
      <c r="E44" s="85">
        <v>9243903.36</v>
      </c>
      <c r="F44" s="85">
        <v>461981.76</v>
      </c>
      <c r="G44" s="115">
        <f>1-(+F44/E44)</f>
        <v>0.9500230863512619</v>
      </c>
      <c r="H44" s="15"/>
    </row>
    <row r="45" spans="1:8" ht="15.75">
      <c r="A45" s="27" t="s">
        <v>34</v>
      </c>
      <c r="B45" s="28"/>
      <c r="C45" s="14"/>
      <c r="D45" s="84">
        <v>6</v>
      </c>
      <c r="E45" s="85">
        <v>2660968.97</v>
      </c>
      <c r="F45" s="85">
        <v>112875.29</v>
      </c>
      <c r="G45" s="115">
        <f aca="true" t="shared" si="1" ref="G45:G54">1-(+F45/E45)</f>
        <v>0.9575811325601441</v>
      </c>
      <c r="H45" s="15"/>
    </row>
    <row r="46" spans="1:8" ht="15.75">
      <c r="A46" s="27" t="s">
        <v>35</v>
      </c>
      <c r="B46" s="28"/>
      <c r="C46" s="14"/>
      <c r="D46" s="84">
        <v>158</v>
      </c>
      <c r="E46" s="85">
        <v>8348583.39</v>
      </c>
      <c r="F46" s="85">
        <v>418792.59</v>
      </c>
      <c r="G46" s="115">
        <f t="shared" si="1"/>
        <v>0.9498366884013361</v>
      </c>
      <c r="H46" s="15"/>
    </row>
    <row r="47" spans="1:8" ht="15.75">
      <c r="A47" s="27" t="s">
        <v>36</v>
      </c>
      <c r="B47" s="28"/>
      <c r="C47" s="14"/>
      <c r="D47" s="84">
        <v>2</v>
      </c>
      <c r="E47" s="85">
        <v>344964.5</v>
      </c>
      <c r="F47" s="85">
        <v>47402</v>
      </c>
      <c r="G47" s="115">
        <f t="shared" si="1"/>
        <v>0.8625887591331862</v>
      </c>
      <c r="H47" s="15"/>
    </row>
    <row r="48" spans="1:8" ht="15.75">
      <c r="A48" s="27" t="s">
        <v>37</v>
      </c>
      <c r="B48" s="28"/>
      <c r="C48" s="14"/>
      <c r="D48" s="84">
        <v>117</v>
      </c>
      <c r="E48" s="85">
        <v>6987391.67</v>
      </c>
      <c r="F48" s="85">
        <v>423486.94</v>
      </c>
      <c r="G48" s="115">
        <f t="shared" si="1"/>
        <v>0.9393927004524136</v>
      </c>
      <c r="H48" s="15"/>
    </row>
    <row r="49" spans="1:8" ht="15.75">
      <c r="A49" s="27" t="s">
        <v>38</v>
      </c>
      <c r="B49" s="28"/>
      <c r="C49" s="14"/>
      <c r="D49" s="84"/>
      <c r="E49" s="85"/>
      <c r="F49" s="85"/>
      <c r="G49" s="115"/>
      <c r="H49" s="15"/>
    </row>
    <row r="50" spans="1:8" ht="15.75">
      <c r="A50" s="27" t="s">
        <v>39</v>
      </c>
      <c r="B50" s="28"/>
      <c r="C50" s="14"/>
      <c r="D50" s="84">
        <v>11</v>
      </c>
      <c r="E50" s="85">
        <v>1040935</v>
      </c>
      <c r="F50" s="85">
        <v>14475.05</v>
      </c>
      <c r="G50" s="115">
        <f t="shared" si="1"/>
        <v>0.9860941845552316</v>
      </c>
      <c r="H50" s="15"/>
    </row>
    <row r="51" spans="1:8" ht="15.75">
      <c r="A51" s="27" t="s">
        <v>40</v>
      </c>
      <c r="B51" s="28"/>
      <c r="C51" s="14"/>
      <c r="D51" s="84">
        <v>4</v>
      </c>
      <c r="E51" s="85">
        <v>336935</v>
      </c>
      <c r="F51" s="85">
        <v>65765</v>
      </c>
      <c r="G51" s="115">
        <f t="shared" si="1"/>
        <v>0.8048139848932286</v>
      </c>
      <c r="H51" s="15"/>
    </row>
    <row r="52" spans="1:8" ht="15.75">
      <c r="A52" s="54" t="s">
        <v>41</v>
      </c>
      <c r="B52" s="28"/>
      <c r="C52" s="14"/>
      <c r="D52" s="84">
        <v>2</v>
      </c>
      <c r="E52" s="85">
        <v>190000</v>
      </c>
      <c r="F52" s="85">
        <v>12075</v>
      </c>
      <c r="G52" s="115">
        <f t="shared" si="1"/>
        <v>0.9364473684210526</v>
      </c>
      <c r="H52" s="15"/>
    </row>
    <row r="53" spans="1:8" ht="15.75">
      <c r="A53" s="55" t="s">
        <v>61</v>
      </c>
      <c r="B53" s="28"/>
      <c r="C53" s="14"/>
      <c r="D53" s="84"/>
      <c r="E53" s="85"/>
      <c r="F53" s="85"/>
      <c r="G53" s="115"/>
      <c r="H53" s="15"/>
    </row>
    <row r="54" spans="1:8" ht="15.75">
      <c r="A54" s="27" t="s">
        <v>106</v>
      </c>
      <c r="B54" s="28"/>
      <c r="C54" s="14"/>
      <c r="D54" s="84">
        <v>1482</v>
      </c>
      <c r="E54" s="85">
        <v>49307850.07</v>
      </c>
      <c r="F54" s="85">
        <v>5771068.91</v>
      </c>
      <c r="G54" s="115">
        <f t="shared" si="1"/>
        <v>0.8829584153069524</v>
      </c>
      <c r="H54" s="15"/>
    </row>
    <row r="55" spans="1:8" ht="15.75">
      <c r="A55" s="82" t="s">
        <v>107</v>
      </c>
      <c r="B55" s="30"/>
      <c r="C55" s="14"/>
      <c r="D55" s="84"/>
      <c r="E55" s="85"/>
      <c r="F55" s="85"/>
      <c r="G55" s="115"/>
      <c r="H55" s="15"/>
    </row>
    <row r="56" spans="1:8" ht="15.75">
      <c r="A56" s="56"/>
      <c r="B56" s="30"/>
      <c r="C56" s="14"/>
      <c r="D56" s="84"/>
      <c r="E56" s="85"/>
      <c r="F56" s="85"/>
      <c r="G56" s="115"/>
      <c r="H56" s="15"/>
    </row>
    <row r="57" spans="1:8" ht="15">
      <c r="A57" s="16" t="s">
        <v>42</v>
      </c>
      <c r="B57" s="30"/>
      <c r="C57" s="14"/>
      <c r="D57" s="88"/>
      <c r="E57" s="107"/>
      <c r="F57" s="85"/>
      <c r="G57" s="116"/>
      <c r="H57" s="15"/>
    </row>
    <row r="58" spans="1:8" ht="15">
      <c r="A58" s="16" t="s">
        <v>43</v>
      </c>
      <c r="B58" s="28"/>
      <c r="C58" s="14"/>
      <c r="D58" s="88"/>
      <c r="E58" s="107"/>
      <c r="F58" s="85"/>
      <c r="G58" s="116"/>
      <c r="H58" s="15"/>
    </row>
    <row r="59" spans="1:8" ht="15">
      <c r="A59" s="16" t="s">
        <v>44</v>
      </c>
      <c r="B59" s="28"/>
      <c r="C59" s="14"/>
      <c r="D59" s="88"/>
      <c r="E59" s="106"/>
      <c r="F59" s="85">
        <v>11</v>
      </c>
      <c r="G59" s="116"/>
      <c r="H59" s="15"/>
    </row>
    <row r="60" spans="1:8" ht="15">
      <c r="A60" s="16" t="s">
        <v>30</v>
      </c>
      <c r="B60" s="28"/>
      <c r="C60" s="14"/>
      <c r="D60" s="88"/>
      <c r="E60" s="106"/>
      <c r="F60" s="85"/>
      <c r="G60" s="116"/>
      <c r="H60" s="15"/>
    </row>
    <row r="61" spans="1:8" ht="15.75">
      <c r="A61" s="32"/>
      <c r="B61" s="18"/>
      <c r="C61" s="14"/>
      <c r="D61" s="88"/>
      <c r="E61" s="91"/>
      <c r="F61" s="91"/>
      <c r="G61" s="116"/>
      <c r="H61" s="2"/>
    </row>
    <row r="62" spans="1:8" ht="15.75">
      <c r="A62" s="20" t="s">
        <v>45</v>
      </c>
      <c r="B62" s="20"/>
      <c r="C62" s="21"/>
      <c r="D62" s="92">
        <v>0</v>
      </c>
      <c r="E62" s="93">
        <f>SUM(E44:E61)</f>
        <v>78461531.96000001</v>
      </c>
      <c r="F62" s="93">
        <f>SUM(F44:F61)</f>
        <v>7327933.54</v>
      </c>
      <c r="G62" s="121">
        <f>1-(+F62/E62)</f>
        <v>0.9066047608688572</v>
      </c>
      <c r="H62" s="2"/>
    </row>
    <row r="63" spans="1:8" ht="15">
      <c r="A63" s="33"/>
      <c r="B63" s="33"/>
      <c r="C63" s="33"/>
      <c r="D63" s="102"/>
      <c r="E63" s="103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8046698.04</v>
      </c>
      <c r="G64" s="36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29"/>
      <c r="B71" s="130"/>
      <c r="C71" s="130"/>
      <c r="D71" s="130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2020-06-08T15:12:26Z</cp:lastPrinted>
  <dcterms:created xsi:type="dcterms:W3CDTF">2012-06-07T14:04:25Z</dcterms:created>
  <dcterms:modified xsi:type="dcterms:W3CDTF">2020-08-07T13:23:24Z</dcterms:modified>
  <cp:category/>
  <cp:version/>
  <cp:contentType/>
  <cp:contentStatus/>
</cp:coreProperties>
</file>