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bteam-prod\Desktop\"/>
    </mc:Choice>
  </mc:AlternateContent>
  <bookViews>
    <workbookView xWindow="-210" yWindow="135" windowWidth="7845" windowHeight="4080"/>
  </bookViews>
  <sheets>
    <sheet name="ARG" sheetId="1" r:id="rId1"/>
    <sheet name="LADYLUCK" sheetId="2" r:id="rId2"/>
    <sheet name="HOLLYWOOD" sheetId="3" r:id="rId3"/>
    <sheet name="HARNKC" sheetId="4" r:id="rId4"/>
    <sheet name="ISLE" sheetId="5" r:id="rId5"/>
    <sheet name="AMERKC" sheetId="6" r:id="rId6"/>
    <sheet name="LAGRANGE" sheetId="7" r:id="rId7"/>
    <sheet name="AMERSC" sheetId="8" r:id="rId8"/>
    <sheet name="RIVERCITY" sheetId="9" r:id="rId9"/>
    <sheet name="LUMIERE" sheetId="10" r:id="rId10"/>
    <sheet name="ISLEBV" sheetId="11" r:id="rId11"/>
    <sheet name="STJO" sheetId="12" r:id="rId12"/>
    <sheet name="CAPE" sheetId="14" r:id="rId13"/>
    <sheet name="STATE TOTALS" sheetId="13" r:id="rId14"/>
  </sheets>
  <definedNames>
    <definedName name="_xlnm.Print_Area" localSheetId="13">'STATE TOTALS'!$A$1:$C$20</definedName>
  </definedNames>
  <calcPr calcId="162913" calcMode="autoNoTable" iterate="1" iterateCount="1" iterateDelta="0"/>
</workbook>
</file>

<file path=xl/calcChain.xml><?xml version="1.0" encoding="utf-8"?>
<calcChain xmlns="http://schemas.openxmlformats.org/spreadsheetml/2006/main">
  <c r="F61" i="14" l="1"/>
  <c r="F63" i="14"/>
  <c r="E61" i="14"/>
  <c r="D61" i="14"/>
  <c r="G55" i="14"/>
  <c r="G54" i="14"/>
  <c r="G52" i="14"/>
  <c r="G51" i="14"/>
  <c r="G50" i="14"/>
  <c r="G49" i="14"/>
  <c r="G48" i="14"/>
  <c r="G47" i="14"/>
  <c r="G46" i="14"/>
  <c r="G44" i="14"/>
  <c r="G39" i="14"/>
  <c r="F39" i="14"/>
  <c r="E39" i="14"/>
  <c r="D39" i="14"/>
  <c r="G30" i="14"/>
  <c r="G29" i="14"/>
  <c r="G28" i="14"/>
  <c r="G26" i="14"/>
  <c r="G25" i="14"/>
  <c r="G24" i="14"/>
  <c r="G19" i="14"/>
  <c r="G15" i="14"/>
  <c r="G10" i="14"/>
  <c r="F60" i="12"/>
  <c r="F62" i="12"/>
  <c r="E60" i="12"/>
  <c r="D60" i="12"/>
  <c r="G53" i="12"/>
  <c r="G50" i="12"/>
  <c r="G48" i="12"/>
  <c r="G46" i="12"/>
  <c r="G44" i="12"/>
  <c r="F39" i="12"/>
  <c r="G39" i="12"/>
  <c r="E39" i="12"/>
  <c r="D39" i="12"/>
  <c r="G33" i="12"/>
  <c r="G32" i="12"/>
  <c r="G31" i="12"/>
  <c r="G22" i="12"/>
  <c r="G18" i="12"/>
  <c r="G17" i="12"/>
  <c r="F60" i="7"/>
  <c r="F62" i="7"/>
  <c r="E60" i="7"/>
  <c r="D60" i="7"/>
  <c r="G53" i="7"/>
  <c r="G50" i="7"/>
  <c r="G48" i="7"/>
  <c r="G47" i="7"/>
  <c r="G46" i="7"/>
  <c r="G44" i="7"/>
  <c r="G39" i="7"/>
  <c r="F39" i="7"/>
  <c r="E39" i="7"/>
  <c r="D39" i="7"/>
  <c r="G31" i="7"/>
  <c r="G18" i="7"/>
  <c r="G17" i="7"/>
  <c r="G15" i="7"/>
  <c r="G14" i="7"/>
  <c r="G9" i="7"/>
  <c r="F62" i="10"/>
  <c r="F64" i="10"/>
  <c r="E62" i="10"/>
  <c r="D62" i="10"/>
  <c r="G54" i="10"/>
  <c r="G52" i="10"/>
  <c r="G50" i="10"/>
  <c r="G49" i="10"/>
  <c r="G48" i="10"/>
  <c r="G47" i="10"/>
  <c r="G46" i="10"/>
  <c r="G45" i="10"/>
  <c r="G44" i="10"/>
  <c r="F39" i="10"/>
  <c r="G39" i="10"/>
  <c r="E39" i="10"/>
  <c r="D39" i="10"/>
  <c r="G34" i="10"/>
  <c r="G33" i="10"/>
  <c r="G31" i="10"/>
  <c r="G30" i="10"/>
  <c r="G29" i="10"/>
  <c r="G28" i="10"/>
  <c r="G26" i="10"/>
  <c r="G25" i="10"/>
  <c r="G24" i="10"/>
  <c r="G21" i="10"/>
  <c r="G19" i="10"/>
  <c r="G17" i="10"/>
  <c r="G15" i="10"/>
  <c r="G12" i="10"/>
  <c r="G10" i="10"/>
  <c r="F62" i="9"/>
  <c r="F64" i="9"/>
  <c r="E62" i="9"/>
  <c r="D62" i="9"/>
  <c r="G54" i="9"/>
  <c r="G52" i="9"/>
  <c r="G51" i="9"/>
  <c r="G50" i="9"/>
  <c r="G48" i="9"/>
  <c r="G47" i="9"/>
  <c r="G46" i="9"/>
  <c r="G45" i="9"/>
  <c r="G44" i="9"/>
  <c r="F39" i="9"/>
  <c r="G39" i="9"/>
  <c r="E39" i="9"/>
  <c r="D39" i="9"/>
  <c r="G34" i="9"/>
  <c r="G32" i="9"/>
  <c r="G29" i="9"/>
  <c r="G25" i="9"/>
  <c r="G24" i="9"/>
  <c r="G23" i="9"/>
  <c r="G21" i="9"/>
  <c r="G19" i="9"/>
  <c r="G18" i="9"/>
  <c r="G17" i="9"/>
  <c r="G13" i="9"/>
  <c r="G11" i="9"/>
  <c r="G10" i="9"/>
  <c r="G9" i="9"/>
  <c r="F61" i="11"/>
  <c r="F63" i="11"/>
  <c r="E61" i="11"/>
  <c r="D61" i="11"/>
  <c r="G54" i="11"/>
  <c r="G52" i="11"/>
  <c r="G51" i="11"/>
  <c r="G50" i="11"/>
  <c r="G49" i="11"/>
  <c r="G48" i="11"/>
  <c r="G47" i="11"/>
  <c r="G46" i="11"/>
  <c r="G44" i="11"/>
  <c r="F39" i="11"/>
  <c r="G39" i="11"/>
  <c r="E39" i="11"/>
  <c r="D39" i="11"/>
  <c r="G34" i="11"/>
  <c r="G30" i="11"/>
  <c r="G25" i="11"/>
  <c r="G23" i="11"/>
  <c r="G22" i="11"/>
  <c r="G20" i="11"/>
  <c r="G18" i="11"/>
  <c r="G15" i="11"/>
  <c r="G13" i="11"/>
  <c r="G10" i="11"/>
  <c r="F61" i="8"/>
  <c r="F63" i="8"/>
  <c r="E61" i="8"/>
  <c r="D61" i="8"/>
  <c r="G54" i="8"/>
  <c r="G53" i="8"/>
  <c r="G52" i="8"/>
  <c r="G51" i="8"/>
  <c r="G50" i="8"/>
  <c r="G48" i="8"/>
  <c r="G47" i="8"/>
  <c r="G46" i="8"/>
  <c r="G45" i="8"/>
  <c r="G44" i="8"/>
  <c r="G39" i="8"/>
  <c r="F39" i="8"/>
  <c r="E39" i="8"/>
  <c r="D39" i="8"/>
  <c r="G34" i="8"/>
  <c r="G33" i="8"/>
  <c r="G31" i="8"/>
  <c r="G28" i="8"/>
  <c r="G26" i="8"/>
  <c r="G25" i="8"/>
  <c r="G22" i="8"/>
  <c r="G21" i="8"/>
  <c r="G19" i="8"/>
  <c r="G18" i="8"/>
  <c r="G16" i="8"/>
  <c r="G14" i="8"/>
  <c r="G13" i="8"/>
  <c r="G12" i="8"/>
  <c r="G11" i="8"/>
  <c r="G10" i="8"/>
  <c r="G62" i="6"/>
  <c r="F62" i="6"/>
  <c r="E62" i="6"/>
  <c r="D62" i="6"/>
  <c r="G55" i="6"/>
  <c r="G54" i="6"/>
  <c r="G53" i="6"/>
  <c r="G52" i="6"/>
  <c r="G51" i="6"/>
  <c r="G50" i="6"/>
  <c r="G48" i="6"/>
  <c r="G47" i="6"/>
  <c r="G46" i="6"/>
  <c r="G45" i="6"/>
  <c r="G44" i="6"/>
  <c r="F39" i="6"/>
  <c r="F64" i="6"/>
  <c r="E39" i="6"/>
  <c r="D39" i="6"/>
  <c r="G34" i="6"/>
  <c r="G33" i="6"/>
  <c r="G32" i="6"/>
  <c r="G30" i="6"/>
  <c r="G29" i="6"/>
  <c r="G28" i="6"/>
  <c r="G26" i="6"/>
  <c r="G25" i="6"/>
  <c r="G22" i="6"/>
  <c r="G21" i="6"/>
  <c r="G20" i="6"/>
  <c r="G19" i="6"/>
  <c r="G18" i="6"/>
  <c r="G16" i="6"/>
  <c r="G15" i="6"/>
  <c r="G13" i="6"/>
  <c r="G11" i="6"/>
  <c r="G62" i="5"/>
  <c r="F62" i="5"/>
  <c r="E62" i="5"/>
  <c r="D62" i="5"/>
  <c r="B11" i="13"/>
  <c r="G56" i="5"/>
  <c r="G55" i="5"/>
  <c r="G54" i="5"/>
  <c r="G50" i="5"/>
  <c r="G48" i="5"/>
  <c r="G46" i="5"/>
  <c r="F39" i="5"/>
  <c r="E39" i="5"/>
  <c r="B7" i="13"/>
  <c r="D39" i="5"/>
  <c r="G25" i="5"/>
  <c r="G23" i="5"/>
  <c r="G18" i="5"/>
  <c r="G13" i="5"/>
  <c r="G12" i="5"/>
  <c r="G10" i="5"/>
  <c r="F62" i="4"/>
  <c r="F64" i="4"/>
  <c r="E62" i="4"/>
  <c r="D62" i="4"/>
  <c r="G55" i="4"/>
  <c r="G54" i="4"/>
  <c r="G53" i="4"/>
  <c r="G52" i="4"/>
  <c r="G51" i="4"/>
  <c r="G50" i="4"/>
  <c r="G49" i="4"/>
  <c r="G48" i="4"/>
  <c r="G47" i="4"/>
  <c r="G46" i="4"/>
  <c r="G45" i="4"/>
  <c r="F40" i="4"/>
  <c r="G40" i="4"/>
  <c r="E40" i="4"/>
  <c r="D40" i="4"/>
  <c r="B6" i="13"/>
  <c r="G35" i="4"/>
  <c r="G33" i="4"/>
  <c r="G31" i="4"/>
  <c r="G29" i="4"/>
  <c r="G28" i="4"/>
  <c r="G27" i="4"/>
  <c r="G25" i="4"/>
  <c r="G24" i="4"/>
  <c r="G23" i="4"/>
  <c r="G22" i="4"/>
  <c r="G19" i="4"/>
  <c r="G18" i="4"/>
  <c r="G17" i="4"/>
  <c r="G14" i="4"/>
  <c r="G12" i="4"/>
  <c r="G11" i="4"/>
  <c r="G10" i="4"/>
  <c r="F62" i="3"/>
  <c r="F64" i="3"/>
  <c r="E62" i="3"/>
  <c r="D62" i="3"/>
  <c r="G55" i="3"/>
  <c r="G54" i="3"/>
  <c r="G53" i="3"/>
  <c r="G51" i="3"/>
  <c r="G50" i="3"/>
  <c r="G49" i="3"/>
  <c r="G48" i="3"/>
  <c r="G47" i="3"/>
  <c r="G46" i="3"/>
  <c r="G45" i="3"/>
  <c r="G40" i="3"/>
  <c r="F40" i="3"/>
  <c r="E40" i="3"/>
  <c r="D40" i="3"/>
  <c r="G35" i="3"/>
  <c r="G34" i="3"/>
  <c r="G33" i="3"/>
  <c r="G32" i="3"/>
  <c r="G30" i="3"/>
  <c r="G29" i="3"/>
  <c r="G27" i="3"/>
  <c r="G25" i="3"/>
  <c r="G24" i="3"/>
  <c r="G23" i="3"/>
  <c r="G22" i="3"/>
  <c r="G20" i="3"/>
  <c r="G18" i="3"/>
  <c r="G17" i="3"/>
  <c r="G13" i="3"/>
  <c r="G12" i="3"/>
  <c r="G11" i="3"/>
  <c r="G9" i="3"/>
  <c r="F60" i="2"/>
  <c r="F62" i="2"/>
  <c r="E60" i="2"/>
  <c r="D60" i="2"/>
  <c r="G53" i="2"/>
  <c r="G50" i="2"/>
  <c r="G48" i="2"/>
  <c r="G47" i="2"/>
  <c r="G46" i="2"/>
  <c r="G44" i="2"/>
  <c r="G39" i="2"/>
  <c r="F39" i="2"/>
  <c r="E39" i="2"/>
  <c r="D39" i="2"/>
  <c r="G32" i="2"/>
  <c r="G30" i="2"/>
  <c r="G29" i="2"/>
  <c r="G25" i="2"/>
  <c r="G18" i="2"/>
  <c r="F60" i="1"/>
  <c r="F62" i="1"/>
  <c r="E60" i="1"/>
  <c r="D60" i="1"/>
  <c r="G53" i="1"/>
  <c r="G52" i="1"/>
  <c r="G50" i="1"/>
  <c r="G49" i="1"/>
  <c r="G48" i="1"/>
  <c r="G47" i="1"/>
  <c r="G46" i="1"/>
  <c r="G45" i="1"/>
  <c r="G44" i="1"/>
  <c r="F39" i="1"/>
  <c r="G39" i="1"/>
  <c r="E39" i="1"/>
  <c r="D39" i="1"/>
  <c r="G33" i="1"/>
  <c r="G31" i="1"/>
  <c r="G30" i="1"/>
  <c r="G29" i="1"/>
  <c r="G25" i="1"/>
  <c r="G24" i="1"/>
  <c r="G23" i="1"/>
  <c r="G22" i="1"/>
  <c r="G20" i="1"/>
  <c r="G18" i="1"/>
  <c r="G16" i="1"/>
  <c r="G15" i="1"/>
  <c r="G13" i="1"/>
  <c r="G11" i="1"/>
  <c r="A3" i="14"/>
  <c r="A4" i="13"/>
  <c r="A3" i="12"/>
  <c r="A3" i="11"/>
  <c r="A3" i="10"/>
  <c r="A3" i="9"/>
  <c r="A3" i="8"/>
  <c r="A3" i="7"/>
  <c r="A3" i="6"/>
  <c r="A3" i="5"/>
  <c r="A3" i="4"/>
  <c r="A3" i="3"/>
  <c r="A3" i="2"/>
  <c r="G61" i="14"/>
  <c r="G60" i="12"/>
  <c r="G60" i="7"/>
  <c r="G62" i="10"/>
  <c r="G62" i="9"/>
  <c r="G61" i="11"/>
  <c r="G61" i="8"/>
  <c r="G39" i="6"/>
  <c r="B8" i="13"/>
  <c r="B9" i="13"/>
  <c r="F64" i="5"/>
  <c r="G39" i="5"/>
  <c r="G62" i="4"/>
  <c r="B13" i="13"/>
  <c r="G62" i="3"/>
  <c r="B12" i="13"/>
  <c r="G60" i="2"/>
  <c r="G60" i="1"/>
  <c r="B16" i="13"/>
  <c r="B14" i="13"/>
</calcChain>
</file>

<file path=xl/sharedStrings.xml><?xml version="1.0" encoding="utf-8"?>
<sst xmlns="http://schemas.openxmlformats.org/spreadsheetml/2006/main" count="933" uniqueCount="150">
  <si>
    <t>MISSOURI GAMING COMMISSION</t>
  </si>
  <si>
    <t>DETAIL GAMING STATS - PUBLIC REPORT</t>
  </si>
  <si>
    <t>BOAT:    ARGOSY RIVERSIDE</t>
  </si>
  <si>
    <t>TABLE GAMES:</t>
  </si>
  <si>
    <t>TABLE</t>
  </si>
  <si>
    <t>ACTUAL</t>
  </si>
  <si>
    <t>UNITS</t>
  </si>
  <si>
    <t>DROP</t>
  </si>
  <si>
    <t>AGR</t>
  </si>
  <si>
    <t>HOLD %</t>
  </si>
  <si>
    <t xml:space="preserve">   Blackjack</t>
  </si>
  <si>
    <t xml:space="preserve">   Double Deck Blackjack</t>
  </si>
  <si>
    <t xml:space="preserve">   Face Up Blackjack</t>
  </si>
  <si>
    <t xml:space="preserve">   Caribbean Stud</t>
  </si>
  <si>
    <t xml:space="preserve">   Craps</t>
  </si>
  <si>
    <t xml:space="preserve">   Craps No More</t>
  </si>
  <si>
    <t xml:space="preserve">   No Craps, Craps</t>
  </si>
  <si>
    <t xml:space="preserve">   Let It Ride</t>
  </si>
  <si>
    <t xml:space="preserve">   Mini Bacarrat</t>
  </si>
  <si>
    <t xml:space="preserve">   Pai Gow Poker</t>
  </si>
  <si>
    <t xml:space="preserve">   Roulette</t>
  </si>
  <si>
    <t xml:space="preserve">   Poker w/o bad beat</t>
  </si>
  <si>
    <t xml:space="preserve">   Bad Beat Poker - house funded</t>
  </si>
  <si>
    <t xml:space="preserve">   Bad Beat Poker - player funded</t>
  </si>
  <si>
    <t xml:space="preserve">   Three Card Poker/Stud</t>
  </si>
  <si>
    <t xml:space="preserve">   Mississippi Stud</t>
  </si>
  <si>
    <t xml:space="preserve">   BJ 21 +3</t>
  </si>
  <si>
    <t xml:space="preserve">   Ultimate Texas Hold'em</t>
  </si>
  <si>
    <t xml:space="preserve">   Table Tournaments</t>
  </si>
  <si>
    <t xml:space="preserve">   Other </t>
  </si>
  <si>
    <t xml:space="preserve">   Rounding</t>
  </si>
  <si>
    <t xml:space="preserve">  TOTAL TABLE GAMES:</t>
  </si>
  <si>
    <t>ELECTRONIC GAMING DEVICES:</t>
  </si>
  <si>
    <t>SLOT</t>
  </si>
  <si>
    <t>HANDLE</t>
  </si>
  <si>
    <t>PAYOUT % (1)</t>
  </si>
  <si>
    <t xml:space="preserve">     5 cents</t>
  </si>
  <si>
    <t xml:space="preserve">   10 cents</t>
  </si>
  <si>
    <t xml:space="preserve">   25 cents</t>
  </si>
  <si>
    <t xml:space="preserve">   50 cents</t>
  </si>
  <si>
    <t xml:space="preserve">   $1.00</t>
  </si>
  <si>
    <t xml:space="preserve">   $2.00</t>
  </si>
  <si>
    <t xml:space="preserve">   $5.00</t>
  </si>
  <si>
    <t xml:space="preserve">   $10.00</t>
  </si>
  <si>
    <t xml:space="preserve">   $25.00</t>
  </si>
  <si>
    <t xml:space="preserve">   Slot Tournaments</t>
  </si>
  <si>
    <t xml:space="preserve">   Wide Area Progressive</t>
  </si>
  <si>
    <t xml:space="preserve">   Other</t>
  </si>
  <si>
    <t xml:space="preserve">     TOTAL SLOTS:</t>
  </si>
  <si>
    <t>TOTAL AGR FOR MONTH:</t>
  </si>
  <si>
    <t xml:space="preserve">(1) The above payout percentages for slots represent the actual payout for a one month period only.  </t>
  </si>
  <si>
    <t xml:space="preserve">     The 80% minimum payout per Section 313.805(12) RSMO is not limited to any one month period </t>
  </si>
  <si>
    <t xml:space="preserve">     and is calculated based on standard probability and statistical theory.</t>
  </si>
  <si>
    <t>NOTE:  THE FIGURES IN THIS REPORT ARE SUBJECT TO ADJUSTMENT</t>
  </si>
  <si>
    <t>BOAT:  ISLE OF CAPRI-LADY LUCK</t>
  </si>
  <si>
    <t>DETAIL GAMING STATS  - PUBLIC REPORT</t>
  </si>
  <si>
    <t xml:space="preserve">   Single Deck Blackjack</t>
  </si>
  <si>
    <t xml:space="preserve">   Texas Shootout</t>
  </si>
  <si>
    <t xml:space="preserve">   Ultimate Texas Hold'Em</t>
  </si>
  <si>
    <t xml:space="preserve">   Midi Bacarrat</t>
  </si>
  <si>
    <t xml:space="preserve">   EZ Bacarrat</t>
  </si>
  <si>
    <t xml:space="preserve">   Crazy 4 Poker</t>
  </si>
  <si>
    <t xml:space="preserve">   21 Plus 3</t>
  </si>
  <si>
    <t xml:space="preserve">   Four Card Poker</t>
  </si>
  <si>
    <t xml:space="preserve">   $100.00</t>
  </si>
  <si>
    <t xml:space="preserve">     1 cent</t>
  </si>
  <si>
    <t xml:space="preserve">     2 cents</t>
  </si>
  <si>
    <t>BOAT:     HARRAHS N. KANSAS CITY</t>
  </si>
  <si>
    <t>BOAT:    ISLE OF CAPRI - KC</t>
  </si>
  <si>
    <t xml:space="preserve">   Ultimate Texas Hold 'Em</t>
  </si>
  <si>
    <t xml:space="preserve">   Six Card Poker</t>
  </si>
  <si>
    <t xml:space="preserve">   21 plus 3</t>
  </si>
  <si>
    <t xml:space="preserve">   Prime 21</t>
  </si>
  <si>
    <t xml:space="preserve">   EZ Pai Gow</t>
  </si>
  <si>
    <t>BOAT:     AMERISTAR KC</t>
  </si>
  <si>
    <t>BOAT:     MARK TWAIN</t>
  </si>
  <si>
    <t xml:space="preserve">   Face Down Blackjack</t>
  </si>
  <si>
    <t xml:space="preserve">   Big Six</t>
  </si>
  <si>
    <t xml:space="preserve">   Let It Ride Bonus</t>
  </si>
  <si>
    <t>BOAT:     ST. CHARLES</t>
  </si>
  <si>
    <t xml:space="preserve">   Three Card Progressive</t>
  </si>
  <si>
    <t xml:space="preserve">   Blackjack plus 3</t>
  </si>
  <si>
    <t xml:space="preserve">   Dragon Bonus</t>
  </si>
  <si>
    <t xml:space="preserve">   Ten Hand Holdem</t>
  </si>
  <si>
    <t xml:space="preserve">   EZ Pai Gow Poker</t>
  </si>
  <si>
    <t xml:space="preserve">   EZ Baccarat</t>
  </si>
  <si>
    <t>BOAT:     RIVER CITY</t>
  </si>
  <si>
    <t xml:space="preserve">   Bonus Craps</t>
  </si>
  <si>
    <t xml:space="preserve">   Blackjack Switch</t>
  </si>
  <si>
    <t>BOAT:     LUMIERE PLACE</t>
  </si>
  <si>
    <t>BOAT:  ISLE OF CAPRI - BOONVILLE</t>
  </si>
  <si>
    <t>BOAT:      ST. JO FRONTIER</t>
  </si>
  <si>
    <t>STATEWIDE TOTALS</t>
  </si>
  <si>
    <t xml:space="preserve">     TABLE GAMES:</t>
  </si>
  <si>
    <t xml:space="preserve">     TABLE DROP:</t>
  </si>
  <si>
    <t xml:space="preserve">     TABLE AGR:</t>
  </si>
  <si>
    <t xml:space="preserve">     ACTUAL HOLD %:</t>
  </si>
  <si>
    <t xml:space="preserve">     SLOT MACHINES:</t>
  </si>
  <si>
    <t xml:space="preserve">     SLOT HANDLE:</t>
  </si>
  <si>
    <t xml:space="preserve">     SLOT AGR:</t>
  </si>
  <si>
    <t xml:space="preserve">     ACTUAL PAYOUT %:</t>
  </si>
  <si>
    <t xml:space="preserve">     GRAND TOTAL AGR:</t>
  </si>
  <si>
    <t xml:space="preserve">   Lunar Poker</t>
  </si>
  <si>
    <t>BOAT: ISLE OF CAPRI-CAPE GIRARDEAU</t>
  </si>
  <si>
    <t xml:space="preserve">   Super 7</t>
  </si>
  <si>
    <t xml:space="preserve">   Three Card Poker</t>
  </si>
  <si>
    <t xml:space="preserve">   Bix Six Wheel</t>
  </si>
  <si>
    <t>BOAT:  HOLLYWOOD</t>
  </si>
  <si>
    <t xml:space="preserve">   65 to 5 BJ</t>
  </si>
  <si>
    <t xml:space="preserve">   High Five</t>
  </si>
  <si>
    <t xml:space="preserve">   High Card Flush</t>
  </si>
  <si>
    <t xml:space="preserve">   1 cent</t>
  </si>
  <si>
    <t xml:space="preserve">   2 cents</t>
  </si>
  <si>
    <t xml:space="preserve">   Double Deck 21 Plus 3</t>
  </si>
  <si>
    <t xml:space="preserve">   Top Three</t>
  </si>
  <si>
    <t xml:space="preserve">   Commission Free</t>
  </si>
  <si>
    <t xml:space="preserve">   Blackjack 6 to 5</t>
  </si>
  <si>
    <t xml:space="preserve">   EZ Mini Bacarrat</t>
  </si>
  <si>
    <t xml:space="preserve">   Criss Cross</t>
  </si>
  <si>
    <t xml:space="preserve">   Double Deck Blackjack 21+3</t>
  </si>
  <si>
    <t xml:space="preserve">   Heads Up Hold Em</t>
  </si>
  <si>
    <t xml:space="preserve">   Blackjack Top 3</t>
  </si>
  <si>
    <t xml:space="preserve">   3 Card Poker</t>
  </si>
  <si>
    <t xml:space="preserve">   DJ Wild</t>
  </si>
  <si>
    <t xml:space="preserve">   Texas Ultimate</t>
  </si>
  <si>
    <t xml:space="preserve">   Four Card Prime</t>
  </si>
  <si>
    <t xml:space="preserve">   4 Card Frenzy</t>
  </si>
  <si>
    <t xml:space="preserve">   Cajun Stud Poker</t>
  </si>
  <si>
    <t xml:space="preserve">   Cajun Stud</t>
  </si>
  <si>
    <t xml:space="preserve">   Mini Bac Dragon Bonus</t>
  </si>
  <si>
    <t xml:space="preserve">   Heads Up Hold'em</t>
  </si>
  <si>
    <t xml:space="preserve">   Pick Em &amp; Bet Em</t>
  </si>
  <si>
    <t xml:space="preserve">   21 plus 3 Extreme</t>
  </si>
  <si>
    <t xml:space="preserve">   World Tour Poker</t>
  </si>
  <si>
    <t xml:space="preserve">   Trilux Blackjack</t>
  </si>
  <si>
    <t xml:space="preserve">   Trilux</t>
  </si>
  <si>
    <t xml:space="preserve">   Cajun Poker</t>
  </si>
  <si>
    <t xml:space="preserve">   Free Bet Blackjack</t>
  </si>
  <si>
    <t xml:space="preserve">   Sic Bo</t>
  </si>
  <si>
    <t xml:space="preserve">   DJ Wild Poker</t>
  </si>
  <si>
    <t xml:space="preserve">   Fortune 7</t>
  </si>
  <si>
    <t xml:space="preserve">   Dai Bac</t>
  </si>
  <si>
    <t xml:space="preserve">   Four Card Frenzy</t>
  </si>
  <si>
    <t xml:space="preserve">   Criss Cross Poker</t>
  </si>
  <si>
    <t xml:space="preserve">   Straw Poker</t>
  </si>
  <si>
    <t xml:space="preserve">   Bad Beat Baccarat</t>
  </si>
  <si>
    <t xml:space="preserve">  Multi Denom</t>
  </si>
  <si>
    <t xml:space="preserve">   21+3 Extreme Top Three</t>
  </si>
  <si>
    <t xml:space="preserve">   DJ Wild Stud</t>
  </si>
  <si>
    <t>MONTH ENDED:   JULY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</si>
</sst>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0.000%"/>
  </numFmts>
  <fonts count="22" x14ac:knownFonts="1">
    <font>
      <sz val="12"/>
      <name val="Arial"/>
    </font>
    <font>
      <b/>
      <sz val="10"/>
      <name val="Arial"/>
    </font>
    <font>
      <b/>
      <sz val="18"/>
      <name val="Arial"/>
      <family val="2"/>
    </font>
    <font>
      <b/>
      <u/>
      <sz val="18"/>
      <name val="Arial"/>
      <family val="2"/>
    </font>
    <font>
      <u/>
      <sz val="12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b/>
      <u/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u/>
      <sz val="17"/>
      <name val="Arial"/>
      <family val="2"/>
    </font>
    <font>
      <b/>
      <sz val="11"/>
      <name val="Arial"/>
    </font>
    <font>
      <b/>
      <sz val="10"/>
      <name val="Arial"/>
      <family val="2"/>
    </font>
    <font>
      <b/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27">
    <xf numFmtId="0" fontId="0" fillId="0" borderId="0" xfId="0" applyNumberFormat="1" applyFont="1" applyAlignment="1" applyProtection="1">
      <protection locked="0"/>
    </xf>
    <xf numFmtId="0" fontId="2" fillId="0" borderId="0" xfId="0" applyFont="1" applyAlignment="1"/>
    <xf numFmtId="0" fontId="0" fillId="0" borderId="0" xfId="0" applyFont="1" applyAlignment="1"/>
    <xf numFmtId="0" fontId="0" fillId="0" borderId="0" xfId="0" applyNumberFormat="1" applyFont="1" applyAlignment="1" applyProtection="1">
      <protection locked="0"/>
    </xf>
    <xf numFmtId="0" fontId="1" fillId="0" borderId="0" xfId="0" applyFont="1" applyAlignment="1"/>
    <xf numFmtId="0" fontId="1" fillId="0" borderId="0" xfId="0" applyNumberFormat="1" applyFont="1" applyAlignment="1">
      <alignment horizontal="centerContinuous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NumberFormat="1" applyFont="1" applyAlignment="1">
      <alignment horizontal="centerContinuous"/>
    </xf>
    <xf numFmtId="0" fontId="0" fillId="2" borderId="0" xfId="0" applyFill="1" applyAlignment="1"/>
    <xf numFmtId="0" fontId="6" fillId="2" borderId="0" xfId="0" applyFont="1" applyFill="1" applyAlignment="1"/>
    <xf numFmtId="0" fontId="6" fillId="2" borderId="0" xfId="0" applyFont="1" applyFill="1" applyAlignment="1">
      <alignment horizontal="center"/>
    </xf>
    <xf numFmtId="0" fontId="6" fillId="2" borderId="0" xfId="0" applyNumberFormat="1" applyFont="1" applyFill="1" applyAlignment="1">
      <alignment horizontal="centerContinuous"/>
    </xf>
    <xf numFmtId="0" fontId="7" fillId="0" borderId="1" xfId="0" applyNumberFormat="1" applyFont="1" applyBorder="1" applyAlignment="1" applyProtection="1">
      <protection locked="0"/>
    </xf>
    <xf numFmtId="0" fontId="8" fillId="0" borderId="2" xfId="0" applyNumberFormat="1" applyFont="1" applyBorder="1" applyAlignment="1"/>
    <xf numFmtId="0" fontId="0" fillId="0" borderId="2" xfId="0" applyFont="1" applyBorder="1" applyAlignment="1"/>
    <xf numFmtId="0" fontId="9" fillId="0" borderId="3" xfId="0" applyNumberFormat="1" applyFont="1" applyBorder="1" applyAlignment="1"/>
    <xf numFmtId="0" fontId="9" fillId="3" borderId="3" xfId="0" applyNumberFormat="1" applyFont="1" applyFill="1" applyBorder="1" applyAlignment="1"/>
    <xf numFmtId="0" fontId="8" fillId="3" borderId="1" xfId="0" applyNumberFormat="1" applyFont="1" applyFill="1" applyBorder="1" applyAlignment="1" applyProtection="1">
      <protection locked="0"/>
    </xf>
    <xf numFmtId="0" fontId="10" fillId="0" borderId="1" xfId="0" applyNumberFormat="1" applyFont="1" applyBorder="1" applyAlignment="1">
      <alignment horizontal="left"/>
    </xf>
    <xf numFmtId="0" fontId="10" fillId="0" borderId="1" xfId="0" applyNumberFormat="1" applyFont="1" applyBorder="1" applyAlignment="1"/>
    <xf numFmtId="0" fontId="0" fillId="0" borderId="0" xfId="0" applyNumberFormat="1" applyFont="1" applyAlignment="1"/>
    <xf numFmtId="0" fontId="8" fillId="0" borderId="0" xfId="0" applyNumberFormat="1" applyFont="1" applyAlignment="1"/>
    <xf numFmtId="0" fontId="11" fillId="2" borderId="0" xfId="0" applyNumberFormat="1" applyFont="1" applyFill="1" applyAlignment="1"/>
    <xf numFmtId="0" fontId="8" fillId="2" borderId="0" xfId="0" applyNumberFormat="1" applyFont="1" applyFill="1" applyAlignment="1"/>
    <xf numFmtId="0" fontId="6" fillId="2" borderId="0" xfId="0" applyNumberFormat="1" applyFont="1" applyFill="1" applyAlignment="1">
      <alignment horizontal="center"/>
    </xf>
    <xf numFmtId="0" fontId="6" fillId="0" borderId="0" xfId="0" applyNumberFormat="1" applyFont="1" applyAlignment="1"/>
    <xf numFmtId="0" fontId="6" fillId="2" borderId="3" xfId="0" applyNumberFormat="1" applyFont="1" applyFill="1" applyBorder="1" applyAlignment="1" applyProtection="1">
      <protection locked="0"/>
    </xf>
    <xf numFmtId="0" fontId="8" fillId="2" borderId="1" xfId="0" applyNumberFormat="1" applyFont="1" applyFill="1" applyBorder="1" applyAlignment="1" applyProtection="1">
      <protection locked="0"/>
    </xf>
    <xf numFmtId="0" fontId="6" fillId="2" borderId="3" xfId="0" applyNumberFormat="1" applyFont="1" applyFill="1" applyBorder="1" applyAlignment="1" applyProtection="1">
      <alignment horizontal="left"/>
      <protection locked="0"/>
    </xf>
    <xf numFmtId="0" fontId="8" fillId="2" borderId="1" xfId="0" applyNumberFormat="1" applyFont="1" applyFill="1" applyBorder="1" applyAlignment="1" applyProtection="1">
      <alignment horizontal="centerContinuous"/>
      <protection locked="0"/>
    </xf>
    <xf numFmtId="0" fontId="9" fillId="0" borderId="3" xfId="0" applyNumberFormat="1" applyFont="1" applyBorder="1" applyAlignment="1">
      <alignment horizontal="left"/>
    </xf>
    <xf numFmtId="0" fontId="6" fillId="3" borderId="3" xfId="0" applyNumberFormat="1" applyFont="1" applyFill="1" applyBorder="1" applyAlignment="1" applyProtection="1">
      <protection locked="0"/>
    </xf>
    <xf numFmtId="0" fontId="7" fillId="0" borderId="0" xfId="0" applyNumberFormat="1" applyFont="1" applyAlignment="1"/>
    <xf numFmtId="0" fontId="0" fillId="0" borderId="1" xfId="0" applyNumberFormat="1" applyFont="1" applyBorder="1" applyAlignment="1"/>
    <xf numFmtId="0" fontId="10" fillId="0" borderId="0" xfId="0" applyNumberFormat="1" applyFont="1" applyAlignment="1"/>
    <xf numFmtId="0" fontId="12" fillId="0" borderId="0" xfId="0" applyNumberFormat="1" applyFont="1" applyAlignment="1"/>
    <xf numFmtId="4" fontId="10" fillId="0" borderId="0" xfId="0" applyNumberFormat="1" applyFont="1" applyAlignment="1">
      <alignment horizontal="right"/>
    </xf>
    <xf numFmtId="0" fontId="10" fillId="0" borderId="0" xfId="0" applyFont="1" applyAlignment="1"/>
    <xf numFmtId="0" fontId="12" fillId="0" borderId="0" xfId="0" applyFont="1" applyAlignment="1"/>
    <xf numFmtId="0" fontId="8" fillId="0" borderId="0" xfId="0" applyFont="1" applyAlignment="1"/>
    <xf numFmtId="4" fontId="6" fillId="0" borderId="0" xfId="0" applyNumberFormat="1" applyFont="1" applyAlignment="1">
      <alignment horizontal="right"/>
    </xf>
    <xf numFmtId="0" fontId="5" fillId="0" borderId="0" xfId="0" applyFont="1" applyAlignment="1"/>
    <xf numFmtId="0" fontId="13" fillId="0" borderId="0" xfId="0" applyFont="1" applyAlignment="1"/>
    <xf numFmtId="164" fontId="10" fillId="0" borderId="0" xfId="0" applyNumberFormat="1" applyFont="1" applyAlignment="1"/>
    <xf numFmtId="4" fontId="10" fillId="0" borderId="0" xfId="0" applyNumberFormat="1" applyFont="1" applyAlignment="1"/>
    <xf numFmtId="3" fontId="10" fillId="0" borderId="0" xfId="0" applyNumberFormat="1" applyFont="1" applyAlignment="1">
      <alignment horizontal="center"/>
    </xf>
    <xf numFmtId="3" fontId="10" fillId="0" borderId="0" xfId="0" applyNumberFormat="1" applyFont="1" applyAlignment="1"/>
    <xf numFmtId="0" fontId="14" fillId="0" borderId="0" xfId="0" applyFont="1" applyAlignment="1"/>
    <xf numFmtId="0" fontId="15" fillId="0" borderId="0" xfId="0" applyFont="1" applyAlignment="1"/>
    <xf numFmtId="0" fontId="7" fillId="0" borderId="0" xfId="0" applyFont="1" applyAlignment="1"/>
    <xf numFmtId="0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NumberFormat="1" applyFont="1" applyAlignment="1" applyProtection="1">
      <protection locked="0"/>
    </xf>
    <xf numFmtId="8" fontId="6" fillId="2" borderId="3" xfId="0" quotePrefix="1" applyNumberFormat="1" applyFont="1" applyFill="1" applyBorder="1" applyAlignment="1" applyProtection="1">
      <protection locked="0"/>
    </xf>
    <xf numFmtId="0" fontId="6" fillId="2" borderId="3" xfId="0" quotePrefix="1" applyNumberFormat="1" applyFont="1" applyFill="1" applyBorder="1" applyAlignment="1" applyProtection="1">
      <protection locked="0"/>
    </xf>
    <xf numFmtId="0" fontId="6" fillId="2" borderId="2" xfId="0" applyNumberFormat="1" applyFont="1" applyFill="1" applyBorder="1" applyAlignment="1" applyProtection="1">
      <protection locked="0"/>
    </xf>
    <xf numFmtId="0" fontId="2" fillId="0" borderId="0" xfId="0" applyNumberFormat="1" applyFont="1" applyAlignment="1"/>
    <xf numFmtId="0" fontId="0" fillId="0" borderId="0" xfId="0" applyAlignment="1"/>
    <xf numFmtId="0" fontId="16" fillId="0" borderId="4" xfId="0" applyNumberFormat="1" applyFont="1" applyBorder="1" applyAlignment="1"/>
    <xf numFmtId="3" fontId="13" fillId="0" borderId="5" xfId="0" applyNumberFormat="1" applyFont="1" applyBorder="1" applyAlignment="1">
      <alignment horizontal="center"/>
    </xf>
    <xf numFmtId="0" fontId="0" fillId="0" borderId="6" xfId="0" applyNumberFormat="1" applyFont="1" applyBorder="1" applyAlignment="1"/>
    <xf numFmtId="0" fontId="16" fillId="0" borderId="7" xfId="0" applyNumberFormat="1" applyFont="1" applyBorder="1" applyAlignment="1"/>
    <xf numFmtId="4" fontId="13" fillId="0" borderId="3" xfId="0" applyNumberFormat="1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6" fillId="4" borderId="7" xfId="0" applyNumberFormat="1" applyFont="1" applyFill="1" applyBorder="1" applyAlignment="1"/>
    <xf numFmtId="4" fontId="12" fillId="4" borderId="3" xfId="0" applyNumberFormat="1" applyFont="1" applyFill="1" applyBorder="1" applyAlignment="1">
      <alignment horizontal="center"/>
    </xf>
    <xf numFmtId="3" fontId="13" fillId="0" borderId="3" xfId="0" applyNumberFormat="1" applyFont="1" applyBorder="1" applyAlignment="1">
      <alignment horizontal="center"/>
    </xf>
    <xf numFmtId="164" fontId="13" fillId="4" borderId="3" xfId="0" applyNumberFormat="1" applyFont="1" applyFill="1" applyBorder="1" applyAlignment="1">
      <alignment horizontal="center"/>
    </xf>
    <xf numFmtId="0" fontId="13" fillId="0" borderId="8" xfId="0" applyNumberFormat="1" applyFont="1" applyBorder="1" applyAlignment="1"/>
    <xf numFmtId="0" fontId="12" fillId="0" borderId="8" xfId="0" applyNumberFormat="1" applyFont="1" applyBorder="1" applyAlignment="1"/>
    <xf numFmtId="0" fontId="14" fillId="0" borderId="0" xfId="0" applyNumberFormat="1" applyFont="1" applyAlignment="1"/>
    <xf numFmtId="0" fontId="13" fillId="0" borderId="0" xfId="0" applyNumberFormat="1" applyFont="1" applyAlignment="1"/>
    <xf numFmtId="0" fontId="1" fillId="0" borderId="0" xfId="0" applyNumberFormat="1" applyFont="1" applyAlignment="1"/>
    <xf numFmtId="0" fontId="3" fillId="0" borderId="0" xfId="0" applyNumberFormat="1" applyFont="1" applyAlignment="1"/>
    <xf numFmtId="0" fontId="4" fillId="0" borderId="0" xfId="0" applyNumberFormat="1" applyFont="1" applyAlignment="1"/>
    <xf numFmtId="0" fontId="0" fillId="2" borderId="0" xfId="0" applyNumberFormat="1" applyFont="1" applyFill="1" applyAlignment="1"/>
    <xf numFmtId="0" fontId="6" fillId="2" borderId="0" xfId="0" applyNumberFormat="1" applyFont="1" applyFill="1" applyAlignment="1"/>
    <xf numFmtId="0" fontId="12" fillId="2" borderId="0" xfId="0" applyNumberFormat="1" applyFont="1" applyFill="1" applyAlignment="1"/>
    <xf numFmtId="0" fontId="8" fillId="0" borderId="2" xfId="0" applyNumberFormat="1" applyFont="1" applyFill="1" applyBorder="1" applyAlignment="1"/>
    <xf numFmtId="0" fontId="0" fillId="0" borderId="2" xfId="0" applyNumberFormat="1" applyFont="1" applyFill="1" applyBorder="1" applyAlignment="1"/>
    <xf numFmtId="0" fontId="8" fillId="0" borderId="0" xfId="0" applyNumberFormat="1" applyFont="1" applyFill="1" applyAlignment="1"/>
    <xf numFmtId="0" fontId="18" fillId="0" borderId="0" xfId="0" applyNumberFormat="1" applyFont="1" applyAlignment="1"/>
    <xf numFmtId="0" fontId="6" fillId="0" borderId="3" xfId="0" applyNumberFormat="1" applyFont="1" applyBorder="1" applyAlignment="1" applyProtection="1">
      <protection locked="0"/>
    </xf>
    <xf numFmtId="0" fontId="6" fillId="2" borderId="9" xfId="0" applyNumberFormat="1" applyFont="1" applyFill="1" applyBorder="1" applyAlignment="1" applyProtection="1">
      <alignment horizontal="left"/>
      <protection locked="0"/>
    </xf>
    <xf numFmtId="0" fontId="19" fillId="2" borderId="3" xfId="0" applyNumberFormat="1" applyFont="1" applyFill="1" applyBorder="1" applyAlignment="1" applyProtection="1">
      <protection locked="0"/>
    </xf>
    <xf numFmtId="3" fontId="8" fillId="0" borderId="3" xfId="0" applyNumberFormat="1" applyFont="1" applyBorder="1" applyAlignment="1" applyProtection="1">
      <alignment horizontal="center"/>
      <protection locked="0"/>
    </xf>
    <xf numFmtId="40" fontId="8" fillId="0" borderId="3" xfId="0" applyNumberFormat="1" applyFont="1" applyBorder="1" applyAlignment="1" applyProtection="1">
      <protection locked="0"/>
    </xf>
    <xf numFmtId="164" fontId="8" fillId="0" borderId="3" xfId="0" applyNumberFormat="1" applyFont="1" applyBorder="1" applyAlignment="1" applyProtection="1">
      <protection locked="0"/>
    </xf>
    <xf numFmtId="4" fontId="8" fillId="0" borderId="3" xfId="0" applyNumberFormat="1" applyFont="1" applyBorder="1" applyAlignment="1" applyProtection="1">
      <protection locked="0"/>
    </xf>
    <xf numFmtId="3" fontId="8" fillId="3" borderId="3" xfId="0" applyNumberFormat="1" applyFont="1" applyFill="1" applyBorder="1" applyAlignment="1" applyProtection="1">
      <alignment horizontal="center"/>
      <protection locked="0"/>
    </xf>
    <xf numFmtId="4" fontId="8" fillId="2" borderId="3" xfId="0" applyNumberFormat="1" applyFont="1" applyFill="1" applyBorder="1" applyAlignment="1" applyProtection="1">
      <protection locked="0"/>
    </xf>
    <xf numFmtId="164" fontId="8" fillId="3" borderId="3" xfId="0" applyNumberFormat="1" applyFont="1" applyFill="1" applyBorder="1" applyAlignment="1" applyProtection="1">
      <protection locked="0"/>
    </xf>
    <xf numFmtId="4" fontId="8" fillId="3" borderId="3" xfId="0" applyNumberFormat="1" applyFont="1" applyFill="1" applyBorder="1" applyAlignment="1" applyProtection="1">
      <protection locked="0"/>
    </xf>
    <xf numFmtId="3" fontId="10" fillId="2" borderId="3" xfId="0" applyNumberFormat="1" applyFont="1" applyFill="1" applyBorder="1" applyAlignment="1">
      <alignment horizontal="center"/>
    </xf>
    <xf numFmtId="4" fontId="10" fillId="2" borderId="3" xfId="0" applyNumberFormat="1" applyFont="1" applyFill="1" applyBorder="1" applyAlignment="1"/>
    <xf numFmtId="164" fontId="10" fillId="0" borderId="3" xfId="0" applyNumberFormat="1" applyFont="1" applyBorder="1" applyAlignment="1" applyProtection="1">
      <protection locked="0"/>
    </xf>
    <xf numFmtId="0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/>
    <xf numFmtId="4" fontId="6" fillId="0" borderId="1" xfId="0" applyNumberFormat="1" applyFont="1" applyBorder="1" applyAlignment="1">
      <alignment horizontal="centerContinuous"/>
    </xf>
    <xf numFmtId="4" fontId="6" fillId="0" borderId="0" xfId="0" applyNumberFormat="1" applyFont="1" applyAlignment="1"/>
    <xf numFmtId="4" fontId="6" fillId="0" borderId="0" xfId="0" applyNumberFormat="1" applyFont="1" applyAlignment="1">
      <alignment horizontal="centerContinuous"/>
    </xf>
    <xf numFmtId="0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7" fillId="0" borderId="1" xfId="0" applyNumberFormat="1" applyFont="1" applyBorder="1" applyAlignment="1"/>
    <xf numFmtId="4" fontId="20" fillId="0" borderId="1" xfId="0" applyNumberFormat="1" applyFont="1" applyBorder="1" applyAlignment="1"/>
    <xf numFmtId="0" fontId="6" fillId="0" borderId="3" xfId="0" applyNumberFormat="1" applyFont="1" applyBorder="1" applyAlignment="1"/>
    <xf numFmtId="0" fontId="21" fillId="0" borderId="3" xfId="0" applyNumberFormat="1" applyFont="1" applyBorder="1" applyAlignment="1" applyProtection="1">
      <protection locked="0"/>
    </xf>
    <xf numFmtId="40" fontId="8" fillId="2" borderId="3" xfId="0" applyNumberFormat="1" applyFont="1" applyFill="1" applyBorder="1" applyAlignment="1" applyProtection="1">
      <protection locked="0"/>
    </xf>
    <xf numFmtId="40" fontId="8" fillId="3" borderId="3" xfId="0" applyNumberFormat="1" applyFont="1" applyFill="1" applyBorder="1" applyAlignment="1" applyProtection="1">
      <protection locked="0"/>
    </xf>
    <xf numFmtId="4" fontId="8" fillId="3" borderId="3" xfId="0" applyNumberFormat="1" applyFont="1" applyFill="1" applyBorder="1" applyAlignment="1" applyProtection="1">
      <alignment horizontal="center"/>
      <protection locked="0"/>
    </xf>
    <xf numFmtId="0" fontId="7" fillId="0" borderId="1" xfId="0" applyNumberFormat="1" applyFont="1" applyBorder="1" applyAlignment="1">
      <alignment horizontal="center"/>
    </xf>
    <xf numFmtId="40" fontId="8" fillId="5" borderId="3" xfId="0" applyNumberFormat="1" applyFont="1" applyFill="1" applyBorder="1" applyAlignment="1" applyProtection="1">
      <protection locked="0"/>
    </xf>
    <xf numFmtId="10" fontId="8" fillId="0" borderId="3" xfId="0" applyNumberFormat="1" applyFont="1" applyBorder="1" applyAlignment="1" applyProtection="1">
      <protection locked="0"/>
    </xf>
    <xf numFmtId="3" fontId="8" fillId="5" borderId="3" xfId="0" applyNumberFormat="1" applyFont="1" applyFill="1" applyBorder="1" applyAlignment="1" applyProtection="1">
      <alignment horizontal="center"/>
      <protection locked="0"/>
    </xf>
    <xf numFmtId="164" fontId="8" fillId="5" borderId="3" xfId="0" applyNumberFormat="1" applyFont="1" applyFill="1" applyBorder="1" applyAlignment="1" applyProtection="1">
      <protection locked="0"/>
    </xf>
    <xf numFmtId="4" fontId="8" fillId="5" borderId="3" xfId="0" applyNumberFormat="1" applyFont="1" applyFill="1" applyBorder="1" applyAlignment="1" applyProtection="1">
      <protection locked="0"/>
    </xf>
    <xf numFmtId="164" fontId="8" fillId="0" borderId="10" xfId="0" applyNumberFormat="1" applyFont="1" applyBorder="1" applyAlignment="1" applyProtection="1">
      <protection locked="0"/>
    </xf>
    <xf numFmtId="164" fontId="8" fillId="3" borderId="10" xfId="0" applyNumberFormat="1" applyFont="1" applyFill="1" applyBorder="1" applyAlignment="1" applyProtection="1">
      <protection locked="0"/>
    </xf>
    <xf numFmtId="164" fontId="10" fillId="0" borderId="10" xfId="0" applyNumberFormat="1" applyFont="1" applyBorder="1" applyAlignment="1" applyProtection="1">
      <protection locked="0"/>
    </xf>
    <xf numFmtId="4" fontId="6" fillId="0" borderId="0" xfId="0" applyNumberFormat="1" applyFont="1" applyBorder="1" applyAlignment="1">
      <alignment horizontal="centerContinuous"/>
    </xf>
    <xf numFmtId="0" fontId="6" fillId="2" borderId="0" xfId="0" applyNumberFormat="1" applyFont="1" applyFill="1" applyBorder="1" applyAlignment="1">
      <alignment horizontal="center"/>
    </xf>
    <xf numFmtId="4" fontId="6" fillId="0" borderId="11" xfId="0" applyNumberFormat="1" applyFont="1" applyBorder="1" applyAlignment="1">
      <alignment horizontal="centerContinuous"/>
    </xf>
    <xf numFmtId="164" fontId="10" fillId="0" borderId="12" xfId="0" applyNumberFormat="1" applyFont="1" applyBorder="1" applyAlignment="1" applyProtection="1">
      <protection locked="0"/>
    </xf>
    <xf numFmtId="40" fontId="8" fillId="0" borderId="3" xfId="0" applyNumberFormat="1" applyFont="1" applyFill="1" applyBorder="1" applyAlignment="1" applyProtection="1">
      <protection locked="0"/>
    </xf>
    <xf numFmtId="3" fontId="8" fillId="0" borderId="9" xfId="0" applyNumberFormat="1" applyFont="1" applyBorder="1" applyAlignment="1" applyProtection="1">
      <alignment horizontal="center"/>
      <protection locked="0"/>
    </xf>
    <xf numFmtId="40" fontId="8" fillId="0" borderId="9" xfId="0" applyNumberFormat="1" applyFont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2"/>
  <sheetViews>
    <sheetView tabSelected="1"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1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">
        <v>149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2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106" t="s">
        <v>10</v>
      </c>
      <c r="B9" s="13"/>
      <c r="C9" s="14"/>
      <c r="D9" s="86"/>
      <c r="E9" s="87"/>
      <c r="F9" s="87"/>
      <c r="G9" s="88"/>
      <c r="H9" s="15"/>
    </row>
    <row r="10" spans="1:8" ht="15.75" x14ac:dyDescent="0.25">
      <c r="A10" s="106" t="s">
        <v>11</v>
      </c>
      <c r="B10" s="13"/>
      <c r="C10" s="14"/>
      <c r="D10" s="86"/>
      <c r="E10" s="87"/>
      <c r="F10" s="87"/>
      <c r="G10" s="88"/>
      <c r="H10" s="15"/>
    </row>
    <row r="11" spans="1:8" ht="15.75" x14ac:dyDescent="0.25">
      <c r="A11" s="106" t="s">
        <v>119</v>
      </c>
      <c r="B11" s="13"/>
      <c r="C11" s="14"/>
      <c r="D11" s="86">
        <v>5</v>
      </c>
      <c r="E11" s="87">
        <v>765244</v>
      </c>
      <c r="F11" s="87">
        <v>122044</v>
      </c>
      <c r="G11" s="88">
        <f>F11/E11</f>
        <v>0.15948377249609275</v>
      </c>
      <c r="H11" s="15"/>
    </row>
    <row r="12" spans="1:8" ht="15.75" x14ac:dyDescent="0.25">
      <c r="A12" s="106" t="s">
        <v>12</v>
      </c>
      <c r="B12" s="13"/>
      <c r="C12" s="14"/>
      <c r="D12" s="86"/>
      <c r="E12" s="87"/>
      <c r="F12" s="87"/>
      <c r="G12" s="88"/>
      <c r="H12" s="15"/>
    </row>
    <row r="13" spans="1:8" ht="15.75" x14ac:dyDescent="0.25">
      <c r="A13" s="106" t="s">
        <v>128</v>
      </c>
      <c r="B13" s="13"/>
      <c r="C13" s="14"/>
      <c r="D13" s="86">
        <v>1</v>
      </c>
      <c r="E13" s="87">
        <v>195556</v>
      </c>
      <c r="F13" s="87">
        <v>73003</v>
      </c>
      <c r="G13" s="88">
        <f>F13/E13</f>
        <v>0.3733099470228477</v>
      </c>
      <c r="H13" s="15"/>
    </row>
    <row r="14" spans="1:8" ht="15.75" x14ac:dyDescent="0.25">
      <c r="A14" s="106" t="s">
        <v>57</v>
      </c>
      <c r="B14" s="13"/>
      <c r="C14" s="14"/>
      <c r="D14" s="86"/>
      <c r="E14" s="87"/>
      <c r="F14" s="87"/>
      <c r="G14" s="88"/>
      <c r="H14" s="15"/>
    </row>
    <row r="15" spans="1:8" ht="15.75" x14ac:dyDescent="0.25">
      <c r="A15" s="106" t="s">
        <v>133</v>
      </c>
      <c r="B15" s="13"/>
      <c r="C15" s="14"/>
      <c r="D15" s="86">
        <v>2</v>
      </c>
      <c r="E15" s="87">
        <v>274701</v>
      </c>
      <c r="F15" s="87">
        <v>72831.5</v>
      </c>
      <c r="G15" s="88">
        <f>F15/E15</f>
        <v>0.26513008689447798</v>
      </c>
      <c r="H15" s="15"/>
    </row>
    <row r="16" spans="1:8" ht="15.75" x14ac:dyDescent="0.25">
      <c r="A16" s="106" t="s">
        <v>140</v>
      </c>
      <c r="B16" s="13"/>
      <c r="C16" s="14"/>
      <c r="D16" s="86">
        <v>1</v>
      </c>
      <c r="E16" s="87">
        <v>1392831</v>
      </c>
      <c r="F16" s="87">
        <v>-3321</v>
      </c>
      <c r="G16" s="88">
        <f>F16/E16</f>
        <v>-2.3843524447689632E-3</v>
      </c>
      <c r="H16" s="15"/>
    </row>
    <row r="17" spans="1:8" ht="15.75" x14ac:dyDescent="0.25">
      <c r="A17" s="106" t="s">
        <v>13</v>
      </c>
      <c r="B17" s="13"/>
      <c r="C17" s="14"/>
      <c r="D17" s="86"/>
      <c r="E17" s="87"/>
      <c r="F17" s="87"/>
      <c r="G17" s="88"/>
      <c r="H17" s="15"/>
    </row>
    <row r="18" spans="1:8" ht="15.75" x14ac:dyDescent="0.25">
      <c r="A18" s="106" t="s">
        <v>14</v>
      </c>
      <c r="B18" s="13"/>
      <c r="C18" s="14"/>
      <c r="D18" s="86">
        <v>2</v>
      </c>
      <c r="E18" s="87">
        <v>525378</v>
      </c>
      <c r="F18" s="87">
        <v>94860.5</v>
      </c>
      <c r="G18" s="88">
        <f>F18/E18</f>
        <v>0.18055666586724226</v>
      </c>
      <c r="H18" s="15"/>
    </row>
    <row r="19" spans="1:8" ht="15.75" x14ac:dyDescent="0.25">
      <c r="A19" s="106" t="s">
        <v>15</v>
      </c>
      <c r="B19" s="13"/>
      <c r="C19" s="14"/>
      <c r="D19" s="86"/>
      <c r="E19" s="87"/>
      <c r="F19" s="87"/>
      <c r="G19" s="88"/>
      <c r="H19" s="15"/>
    </row>
    <row r="20" spans="1:8" ht="15.75" x14ac:dyDescent="0.25">
      <c r="A20" s="106" t="s">
        <v>16</v>
      </c>
      <c r="B20" s="13"/>
      <c r="C20" s="14"/>
      <c r="D20" s="86">
        <v>1</v>
      </c>
      <c r="E20" s="87">
        <v>509672</v>
      </c>
      <c r="F20" s="87">
        <v>164763.5</v>
      </c>
      <c r="G20" s="88">
        <f t="shared" ref="G20:G25" si="0">F20/E20</f>
        <v>0.32327359556734525</v>
      </c>
      <c r="H20" s="15"/>
    </row>
    <row r="21" spans="1:8" ht="15.75" x14ac:dyDescent="0.25">
      <c r="A21" s="106" t="s">
        <v>141</v>
      </c>
      <c r="B21" s="13"/>
      <c r="C21" s="14"/>
      <c r="D21" s="86"/>
      <c r="E21" s="87"/>
      <c r="F21" s="87"/>
      <c r="G21" s="88"/>
      <c r="H21" s="15"/>
    </row>
    <row r="22" spans="1:8" ht="15.75" x14ac:dyDescent="0.25">
      <c r="A22" s="106" t="s">
        <v>60</v>
      </c>
      <c r="B22" s="13"/>
      <c r="C22" s="14"/>
      <c r="D22" s="86">
        <v>1</v>
      </c>
      <c r="E22" s="87">
        <v>295470</v>
      </c>
      <c r="F22" s="87">
        <v>96748</v>
      </c>
      <c r="G22" s="88">
        <f t="shared" si="0"/>
        <v>0.32743764172335599</v>
      </c>
      <c r="H22" s="15"/>
    </row>
    <row r="23" spans="1:8" ht="15.75" x14ac:dyDescent="0.25">
      <c r="A23" s="106" t="s">
        <v>18</v>
      </c>
      <c r="B23" s="13"/>
      <c r="C23" s="14"/>
      <c r="D23" s="86">
        <v>8</v>
      </c>
      <c r="E23" s="87">
        <v>3863615</v>
      </c>
      <c r="F23" s="87">
        <v>827148.5</v>
      </c>
      <c r="G23" s="88">
        <f t="shared" si="0"/>
        <v>0.21408667789104247</v>
      </c>
      <c r="H23" s="15"/>
    </row>
    <row r="24" spans="1:8" ht="15.75" x14ac:dyDescent="0.25">
      <c r="A24" s="106" t="s">
        <v>19</v>
      </c>
      <c r="B24" s="13"/>
      <c r="C24" s="14"/>
      <c r="D24" s="86">
        <v>2</v>
      </c>
      <c r="E24" s="87">
        <v>155007</v>
      </c>
      <c r="F24" s="87">
        <v>29036.5</v>
      </c>
      <c r="G24" s="88">
        <f t="shared" si="0"/>
        <v>0.18732379828007767</v>
      </c>
      <c r="H24" s="15"/>
    </row>
    <row r="25" spans="1:8" ht="15.75" x14ac:dyDescent="0.25">
      <c r="A25" s="107" t="s">
        <v>20</v>
      </c>
      <c r="B25" s="13"/>
      <c r="C25" s="14"/>
      <c r="D25" s="86">
        <v>3</v>
      </c>
      <c r="E25" s="87">
        <v>477636</v>
      </c>
      <c r="F25" s="87">
        <v>108148</v>
      </c>
      <c r="G25" s="88">
        <f t="shared" si="0"/>
        <v>0.22642346891775328</v>
      </c>
      <c r="H25" s="15"/>
    </row>
    <row r="26" spans="1:8" ht="15.75" x14ac:dyDescent="0.25">
      <c r="A26" s="107" t="s">
        <v>21</v>
      </c>
      <c r="B26" s="13"/>
      <c r="C26" s="14"/>
      <c r="D26" s="86"/>
      <c r="E26" s="87"/>
      <c r="F26" s="87"/>
      <c r="G26" s="88"/>
      <c r="H26" s="15"/>
    </row>
    <row r="27" spans="1:8" ht="15.75" x14ac:dyDescent="0.25">
      <c r="A27" s="83" t="s">
        <v>22</v>
      </c>
      <c r="B27" s="13"/>
      <c r="C27" s="14"/>
      <c r="D27" s="86"/>
      <c r="E27" s="87"/>
      <c r="F27" s="87"/>
      <c r="G27" s="88"/>
      <c r="H27" s="15"/>
    </row>
    <row r="28" spans="1:8" ht="15.75" x14ac:dyDescent="0.25">
      <c r="A28" s="83" t="s">
        <v>23</v>
      </c>
      <c r="B28" s="13"/>
      <c r="C28" s="14"/>
      <c r="D28" s="86"/>
      <c r="E28" s="87"/>
      <c r="F28" s="87"/>
      <c r="G28" s="88"/>
      <c r="H28" s="15"/>
    </row>
    <row r="29" spans="1:8" ht="15.75" x14ac:dyDescent="0.25">
      <c r="A29" s="83" t="s">
        <v>24</v>
      </c>
      <c r="B29" s="13"/>
      <c r="C29" s="14"/>
      <c r="D29" s="86">
        <v>1</v>
      </c>
      <c r="E29" s="89">
        <v>54077</v>
      </c>
      <c r="F29" s="89">
        <v>18293.5</v>
      </c>
      <c r="G29" s="88">
        <f>F29/E29</f>
        <v>0.33828614753037334</v>
      </c>
      <c r="H29" s="15"/>
    </row>
    <row r="30" spans="1:8" ht="15.75" x14ac:dyDescent="0.25">
      <c r="A30" s="83" t="s">
        <v>25</v>
      </c>
      <c r="B30" s="13"/>
      <c r="C30" s="14"/>
      <c r="D30" s="86">
        <v>1</v>
      </c>
      <c r="E30" s="89">
        <v>145670</v>
      </c>
      <c r="F30" s="87">
        <v>60395</v>
      </c>
      <c r="G30" s="88">
        <f>F30/E30</f>
        <v>0.41460149653326012</v>
      </c>
      <c r="H30" s="15"/>
    </row>
    <row r="31" spans="1:8" ht="15.75" x14ac:dyDescent="0.25">
      <c r="A31" s="83" t="s">
        <v>26</v>
      </c>
      <c r="B31" s="13"/>
      <c r="C31" s="14"/>
      <c r="D31" s="86">
        <v>15</v>
      </c>
      <c r="E31" s="89">
        <v>2321991</v>
      </c>
      <c r="F31" s="89">
        <v>477311.5</v>
      </c>
      <c r="G31" s="88">
        <f>F31/E31</f>
        <v>0.20556130493184513</v>
      </c>
      <c r="H31" s="15"/>
    </row>
    <row r="32" spans="1:8" ht="15.75" x14ac:dyDescent="0.25">
      <c r="A32" s="83" t="s">
        <v>135</v>
      </c>
      <c r="B32" s="13"/>
      <c r="C32" s="14"/>
      <c r="D32" s="86"/>
      <c r="E32" s="89"/>
      <c r="F32" s="89"/>
      <c r="G32" s="88"/>
      <c r="H32" s="15"/>
    </row>
    <row r="33" spans="1:8" ht="15.75" x14ac:dyDescent="0.25">
      <c r="A33" s="83" t="s">
        <v>110</v>
      </c>
      <c r="B33" s="13"/>
      <c r="C33" s="14"/>
      <c r="D33" s="86">
        <v>1</v>
      </c>
      <c r="E33" s="89">
        <v>168324</v>
      </c>
      <c r="F33" s="89">
        <v>51019</v>
      </c>
      <c r="G33" s="88">
        <f>F33/E33</f>
        <v>0.30309997385993681</v>
      </c>
      <c r="H33" s="15"/>
    </row>
    <row r="34" spans="1:8" ht="15.75" x14ac:dyDescent="0.25">
      <c r="A34" s="83" t="s">
        <v>27</v>
      </c>
      <c r="B34" s="13"/>
      <c r="C34" s="14"/>
      <c r="D34" s="86"/>
      <c r="E34" s="89"/>
      <c r="F34" s="89"/>
      <c r="G34" s="88"/>
      <c r="H34" s="15"/>
    </row>
    <row r="35" spans="1:8" x14ac:dyDescent="0.2">
      <c r="A35" s="16" t="s">
        <v>28</v>
      </c>
      <c r="B35" s="13"/>
      <c r="C35" s="14"/>
      <c r="D35" s="90"/>
      <c r="E35" s="91"/>
      <c r="F35" s="87"/>
      <c r="G35" s="92"/>
      <c r="H35" s="15"/>
    </row>
    <row r="36" spans="1:8" x14ac:dyDescent="0.2">
      <c r="A36" s="16" t="s">
        <v>29</v>
      </c>
      <c r="B36" s="13"/>
      <c r="C36" s="14"/>
      <c r="D36" s="90"/>
      <c r="E36" s="91"/>
      <c r="F36" s="89">
        <v>5</v>
      </c>
      <c r="G36" s="92"/>
      <c r="H36" s="15"/>
    </row>
    <row r="37" spans="1:8" x14ac:dyDescent="0.2">
      <c r="A37" s="16" t="s">
        <v>30</v>
      </c>
      <c r="B37" s="13"/>
      <c r="C37" s="14"/>
      <c r="D37" s="90"/>
      <c r="E37" s="91"/>
      <c r="F37" s="89"/>
      <c r="G37" s="92"/>
      <c r="H37" s="15"/>
    </row>
    <row r="38" spans="1:8" x14ac:dyDescent="0.2">
      <c r="A38" s="17"/>
      <c r="B38" s="18"/>
      <c r="C38" s="14"/>
      <c r="D38" s="90"/>
      <c r="E38" s="93"/>
      <c r="F38" s="93"/>
      <c r="G38" s="92"/>
      <c r="H38" s="15"/>
    </row>
    <row r="39" spans="1:8" ht="15.75" x14ac:dyDescent="0.25">
      <c r="A39" s="19" t="s">
        <v>31</v>
      </c>
      <c r="B39" s="20"/>
      <c r="C39" s="21"/>
      <c r="D39" s="94">
        <f>SUM(D9:D38)</f>
        <v>44</v>
      </c>
      <c r="E39" s="95">
        <f>SUM(E9:E38)</f>
        <v>11145172</v>
      </c>
      <c r="F39" s="95">
        <f>SUM(F9:F38)</f>
        <v>2192286.5</v>
      </c>
      <c r="G39" s="96">
        <f>F39/E39</f>
        <v>0.19670279651135039</v>
      </c>
      <c r="H39" s="15"/>
    </row>
    <row r="40" spans="1:8" ht="15.75" x14ac:dyDescent="0.25">
      <c r="A40" s="22"/>
      <c r="B40" s="22"/>
      <c r="C40" s="22"/>
      <c r="D40" s="97"/>
      <c r="E40" s="98"/>
      <c r="F40" s="99"/>
      <c r="G40" s="99"/>
      <c r="H40" s="2"/>
    </row>
    <row r="41" spans="1:8" ht="18" x14ac:dyDescent="0.25">
      <c r="A41" s="23" t="s">
        <v>32</v>
      </c>
      <c r="B41" s="24"/>
      <c r="C41" s="24"/>
      <c r="D41" s="25"/>
      <c r="E41" s="100"/>
      <c r="F41" s="101"/>
      <c r="G41" s="101"/>
      <c r="H41" s="2"/>
    </row>
    <row r="42" spans="1:8" ht="15.75" x14ac:dyDescent="0.25">
      <c r="A42" s="26"/>
      <c r="B42" s="26"/>
      <c r="C42" s="26"/>
      <c r="D42" s="102"/>
      <c r="E42" s="25" t="s">
        <v>33</v>
      </c>
      <c r="F42" s="25" t="s">
        <v>33</v>
      </c>
      <c r="G42" s="25" t="s">
        <v>5</v>
      </c>
      <c r="H42" s="2"/>
    </row>
    <row r="43" spans="1:8" ht="15.75" x14ac:dyDescent="0.25">
      <c r="A43" s="26"/>
      <c r="B43" s="26"/>
      <c r="C43" s="26"/>
      <c r="D43" s="102" t="s">
        <v>6</v>
      </c>
      <c r="E43" s="103" t="s">
        <v>34</v>
      </c>
      <c r="F43" s="101" t="s">
        <v>8</v>
      </c>
      <c r="G43" s="101" t="s">
        <v>35</v>
      </c>
      <c r="H43" s="2"/>
    </row>
    <row r="44" spans="1:8" ht="15.75" x14ac:dyDescent="0.25">
      <c r="A44" s="27" t="s">
        <v>36</v>
      </c>
      <c r="B44" s="28"/>
      <c r="C44" s="14"/>
      <c r="D44" s="86">
        <v>110</v>
      </c>
      <c r="E44" s="87">
        <v>9650840.75</v>
      </c>
      <c r="F44" s="87">
        <v>574750.57999999996</v>
      </c>
      <c r="G44" s="88">
        <f t="shared" ref="G44:G50" si="1">1-(+F44/E44)</f>
        <v>0.9404455430476355</v>
      </c>
      <c r="H44" s="15"/>
    </row>
    <row r="45" spans="1:8" ht="15.75" x14ac:dyDescent="0.25">
      <c r="A45" s="27" t="s">
        <v>37</v>
      </c>
      <c r="B45" s="28"/>
      <c r="C45" s="14"/>
      <c r="D45" s="86">
        <v>2</v>
      </c>
      <c r="E45" s="87">
        <v>1067695.6200000001</v>
      </c>
      <c r="F45" s="87">
        <v>96256.67</v>
      </c>
      <c r="G45" s="88">
        <f t="shared" si="1"/>
        <v>0.9098463380415478</v>
      </c>
      <c r="H45" s="15"/>
    </row>
    <row r="46" spans="1:8" ht="15.75" x14ac:dyDescent="0.25">
      <c r="A46" s="27" t="s">
        <v>38</v>
      </c>
      <c r="B46" s="28"/>
      <c r="C46" s="14"/>
      <c r="D46" s="86">
        <v>130</v>
      </c>
      <c r="E46" s="87">
        <v>9327910.5</v>
      </c>
      <c r="F46" s="87">
        <v>710708.38</v>
      </c>
      <c r="G46" s="88">
        <f t="shared" si="1"/>
        <v>0.92380840489410787</v>
      </c>
      <c r="H46" s="15"/>
    </row>
    <row r="47" spans="1:8" ht="15.75" x14ac:dyDescent="0.25">
      <c r="A47" s="27" t="s">
        <v>39</v>
      </c>
      <c r="B47" s="28"/>
      <c r="C47" s="14"/>
      <c r="D47" s="86">
        <v>16</v>
      </c>
      <c r="E47" s="87">
        <v>2230542.5</v>
      </c>
      <c r="F47" s="87">
        <v>104931</v>
      </c>
      <c r="G47" s="88">
        <f t="shared" si="1"/>
        <v>0.95295718418277164</v>
      </c>
      <c r="H47" s="15"/>
    </row>
    <row r="48" spans="1:8" ht="15.75" x14ac:dyDescent="0.25">
      <c r="A48" s="27" t="s">
        <v>40</v>
      </c>
      <c r="B48" s="28"/>
      <c r="C48" s="14"/>
      <c r="D48" s="86">
        <v>142</v>
      </c>
      <c r="E48" s="87">
        <v>12309144.66</v>
      </c>
      <c r="F48" s="87">
        <v>976329.41</v>
      </c>
      <c r="G48" s="88">
        <f t="shared" si="1"/>
        <v>0.92068259517879447</v>
      </c>
      <c r="H48" s="15"/>
    </row>
    <row r="49" spans="1:8" ht="15.75" x14ac:dyDescent="0.25">
      <c r="A49" s="27" t="s">
        <v>41</v>
      </c>
      <c r="B49" s="28"/>
      <c r="C49" s="14"/>
      <c r="D49" s="86">
        <v>11</v>
      </c>
      <c r="E49" s="87">
        <v>1763173</v>
      </c>
      <c r="F49" s="87">
        <v>173255</v>
      </c>
      <c r="G49" s="88">
        <f t="shared" si="1"/>
        <v>0.90173681198611821</v>
      </c>
      <c r="H49" s="15"/>
    </row>
    <row r="50" spans="1:8" ht="15.75" x14ac:dyDescent="0.25">
      <c r="A50" s="27" t="s">
        <v>42</v>
      </c>
      <c r="B50" s="28"/>
      <c r="C50" s="14"/>
      <c r="D50" s="86">
        <v>18</v>
      </c>
      <c r="E50" s="87">
        <v>1563484.41</v>
      </c>
      <c r="F50" s="87">
        <v>87501.24</v>
      </c>
      <c r="G50" s="88">
        <f t="shared" si="1"/>
        <v>0.94403446594008567</v>
      </c>
      <c r="H50" s="15"/>
    </row>
    <row r="51" spans="1:8" ht="15.75" x14ac:dyDescent="0.25">
      <c r="A51" s="27" t="s">
        <v>43</v>
      </c>
      <c r="B51" s="28"/>
      <c r="C51" s="14"/>
      <c r="D51" s="86"/>
      <c r="E51" s="87"/>
      <c r="F51" s="87"/>
      <c r="G51" s="88"/>
      <c r="H51" s="15"/>
    </row>
    <row r="52" spans="1:8" ht="15.75" x14ac:dyDescent="0.25">
      <c r="A52" s="27" t="s">
        <v>44</v>
      </c>
      <c r="B52" s="28"/>
      <c r="C52" s="14"/>
      <c r="D52" s="86">
        <v>1</v>
      </c>
      <c r="E52" s="87">
        <v>76425</v>
      </c>
      <c r="F52" s="87">
        <v>22128</v>
      </c>
      <c r="G52" s="88">
        <f>1-(+F52/E52)</f>
        <v>0.71046123650637882</v>
      </c>
      <c r="H52" s="15"/>
    </row>
    <row r="53" spans="1:8" ht="15.75" x14ac:dyDescent="0.25">
      <c r="A53" s="29" t="s">
        <v>65</v>
      </c>
      <c r="B53" s="30"/>
      <c r="C53" s="14"/>
      <c r="D53" s="86">
        <v>891</v>
      </c>
      <c r="E53" s="87">
        <v>83225617.450000003</v>
      </c>
      <c r="F53" s="87">
        <v>9654741.8900000006</v>
      </c>
      <c r="G53" s="88">
        <f>1-(+F53/E53)</f>
        <v>0.88399314795350914</v>
      </c>
      <c r="H53" s="15"/>
    </row>
    <row r="54" spans="1:8" ht="15.75" x14ac:dyDescent="0.25">
      <c r="A54" s="29" t="s">
        <v>66</v>
      </c>
      <c r="B54" s="30"/>
      <c r="C54" s="14"/>
      <c r="D54" s="86"/>
      <c r="E54" s="87"/>
      <c r="F54" s="87"/>
      <c r="G54" s="88"/>
      <c r="H54" s="15"/>
    </row>
    <row r="55" spans="1:8" x14ac:dyDescent="0.2">
      <c r="A55" s="31" t="s">
        <v>45</v>
      </c>
      <c r="B55" s="30"/>
      <c r="C55" s="14"/>
      <c r="D55" s="90"/>
      <c r="E55" s="93"/>
      <c r="F55" s="87"/>
      <c r="G55" s="92"/>
      <c r="H55" s="15"/>
    </row>
    <row r="56" spans="1:8" x14ac:dyDescent="0.2">
      <c r="A56" s="16" t="s">
        <v>46</v>
      </c>
      <c r="B56" s="28"/>
      <c r="C56" s="14"/>
      <c r="D56" s="90"/>
      <c r="E56" s="93"/>
      <c r="F56" s="87"/>
      <c r="G56" s="92"/>
      <c r="H56" s="15"/>
    </row>
    <row r="57" spans="1:8" x14ac:dyDescent="0.2">
      <c r="A57" s="16" t="s">
        <v>47</v>
      </c>
      <c r="B57" s="28"/>
      <c r="C57" s="14"/>
      <c r="D57" s="90"/>
      <c r="E57" s="91"/>
      <c r="F57" s="89"/>
      <c r="G57" s="92"/>
      <c r="H57" s="15"/>
    </row>
    <row r="58" spans="1:8" x14ac:dyDescent="0.2">
      <c r="A58" s="16" t="s">
        <v>30</v>
      </c>
      <c r="B58" s="28"/>
      <c r="C58" s="14"/>
      <c r="D58" s="90"/>
      <c r="E58" s="91"/>
      <c r="F58" s="89"/>
      <c r="G58" s="92"/>
      <c r="H58" s="15"/>
    </row>
    <row r="59" spans="1:8" ht="15.75" x14ac:dyDescent="0.25">
      <c r="A59" s="32"/>
      <c r="B59" s="18"/>
      <c r="C59" s="14"/>
      <c r="D59" s="90"/>
      <c r="E59" s="93"/>
      <c r="F59" s="93"/>
      <c r="G59" s="92"/>
      <c r="H59" s="15"/>
    </row>
    <row r="60" spans="1:8" ht="15.75" x14ac:dyDescent="0.25">
      <c r="A60" s="20" t="s">
        <v>48</v>
      </c>
      <c r="B60" s="20"/>
      <c r="C60" s="21"/>
      <c r="D60" s="94">
        <f>SUM(D44:D56)</f>
        <v>1321</v>
      </c>
      <c r="E60" s="95">
        <f>SUM(E44:E59)</f>
        <v>121214833.89</v>
      </c>
      <c r="F60" s="95">
        <f>SUM(F44:F59)</f>
        <v>12400602.170000002</v>
      </c>
      <c r="G60" s="96">
        <f>1-(+F60/E60)</f>
        <v>0.89769732158975446</v>
      </c>
      <c r="H60" s="15"/>
    </row>
    <row r="61" spans="1:8" x14ac:dyDescent="0.2">
      <c r="A61" s="33"/>
      <c r="B61" s="33"/>
      <c r="C61" s="33"/>
      <c r="D61" s="104"/>
      <c r="E61" s="105"/>
      <c r="F61" s="34"/>
      <c r="G61" s="34"/>
      <c r="H61" s="2"/>
    </row>
    <row r="62" spans="1:8" ht="18" x14ac:dyDescent="0.25">
      <c r="A62" s="35" t="s">
        <v>49</v>
      </c>
      <c r="B62" s="36"/>
      <c r="C62" s="36"/>
      <c r="D62" s="36"/>
      <c r="E62" s="36"/>
      <c r="F62" s="37">
        <f>F60+F39</f>
        <v>14592888.670000002</v>
      </c>
      <c r="G62" s="36"/>
      <c r="H62" s="2"/>
    </row>
    <row r="63" spans="1:8" ht="18" x14ac:dyDescent="0.25">
      <c r="A63" s="38"/>
      <c r="B63" s="39"/>
      <c r="C63" s="39"/>
      <c r="D63" s="39"/>
      <c r="E63" s="39"/>
      <c r="F63" s="37"/>
      <c r="G63" s="39"/>
      <c r="H63" s="2"/>
    </row>
    <row r="64" spans="1:8" ht="15.75" x14ac:dyDescent="0.25">
      <c r="A64" s="4" t="s">
        <v>50</v>
      </c>
      <c r="B64" s="40"/>
      <c r="C64" s="40"/>
      <c r="D64" s="40"/>
      <c r="E64" s="40"/>
      <c r="F64" s="41"/>
      <c r="G64" s="40"/>
      <c r="H64" s="2"/>
    </row>
    <row r="65" spans="1:8" ht="15.75" x14ac:dyDescent="0.25">
      <c r="A65" s="4" t="s">
        <v>51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52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/>
      <c r="B67" s="40"/>
      <c r="C67" s="40"/>
      <c r="D67" s="40"/>
      <c r="E67" s="40"/>
      <c r="F67" s="41"/>
      <c r="G67" s="40"/>
      <c r="H67" s="2"/>
    </row>
    <row r="68" spans="1:8" ht="18" x14ac:dyDescent="0.25">
      <c r="A68" s="42" t="s">
        <v>53</v>
      </c>
      <c r="B68" s="39"/>
      <c r="C68" s="39"/>
      <c r="D68" s="39"/>
      <c r="E68" s="39"/>
      <c r="F68" s="37"/>
      <c r="G68" s="39"/>
      <c r="H68" s="2"/>
    </row>
    <row r="69" spans="1:8" ht="18" x14ac:dyDescent="0.25">
      <c r="A69" s="43"/>
      <c r="B69" s="39"/>
      <c r="C69" s="39"/>
      <c r="D69" s="39"/>
      <c r="E69" s="37"/>
      <c r="F69" s="2"/>
      <c r="G69" s="2"/>
      <c r="H69" s="2"/>
    </row>
    <row r="70" spans="1:8" ht="18" x14ac:dyDescent="0.25">
      <c r="A70" s="43"/>
      <c r="B70" s="39"/>
      <c r="C70" s="39"/>
      <c r="D70" s="39"/>
      <c r="E70" s="37"/>
      <c r="F70" s="2"/>
      <c r="G70" s="2"/>
      <c r="H70" s="2"/>
    </row>
    <row r="71" spans="1:8" ht="18" x14ac:dyDescent="0.25">
      <c r="A71" s="43"/>
      <c r="B71" s="39"/>
      <c r="C71" s="39"/>
      <c r="D71" s="39"/>
      <c r="E71" s="44"/>
      <c r="F71" s="2"/>
      <c r="G71" s="2"/>
      <c r="H71" s="2"/>
    </row>
    <row r="72" spans="1:8" ht="18" x14ac:dyDescent="0.25">
      <c r="A72" s="43"/>
      <c r="B72" s="39"/>
      <c r="C72" s="39"/>
      <c r="D72" s="39"/>
      <c r="E72" s="45"/>
      <c r="F72" s="2"/>
      <c r="G72" s="2"/>
      <c r="H72" s="2"/>
    </row>
    <row r="73" spans="1:8" ht="18" x14ac:dyDescent="0.25">
      <c r="A73" s="43"/>
      <c r="B73" s="39"/>
      <c r="C73" s="39"/>
      <c r="D73" s="39"/>
      <c r="E73" s="46"/>
      <c r="F73" s="2"/>
      <c r="G73" s="2"/>
      <c r="H73" s="2"/>
    </row>
    <row r="74" spans="1:8" ht="18" x14ac:dyDescent="0.25">
      <c r="A74" s="43"/>
      <c r="B74" s="39"/>
      <c r="C74" s="39"/>
      <c r="D74" s="39"/>
      <c r="E74" s="37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44"/>
      <c r="F76" s="2"/>
      <c r="G76" s="2"/>
      <c r="H76" s="2"/>
    </row>
    <row r="77" spans="1:8" ht="18" x14ac:dyDescent="0.25">
      <c r="A77" s="43"/>
      <c r="B77" s="39"/>
      <c r="C77" s="39"/>
      <c r="D77" s="39"/>
      <c r="E77" s="45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7"/>
      <c r="F80" s="2"/>
      <c r="G80" s="2"/>
      <c r="H80" s="2"/>
    </row>
    <row r="81" spans="1:8" ht="18" x14ac:dyDescent="0.25">
      <c r="A81" s="43"/>
      <c r="B81" s="39"/>
      <c r="C81" s="39"/>
      <c r="D81" s="39"/>
      <c r="E81" s="39"/>
      <c r="F81" s="2"/>
      <c r="G81" s="2"/>
      <c r="H81" s="2"/>
    </row>
    <row r="82" spans="1:8" ht="15.75" x14ac:dyDescent="0.25">
      <c r="A82" s="48"/>
      <c r="B82" s="2"/>
      <c r="C82" s="2"/>
      <c r="D82" s="2"/>
      <c r="E82" s="2"/>
      <c r="F82" s="2"/>
      <c r="G82" s="2"/>
      <c r="H82" s="2"/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JULY 2019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89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106" t="s">
        <v>10</v>
      </c>
      <c r="B9" s="13"/>
      <c r="C9" s="14"/>
      <c r="D9" s="86"/>
      <c r="E9" s="87"/>
      <c r="F9" s="87"/>
      <c r="G9" s="117"/>
      <c r="H9" s="15"/>
    </row>
    <row r="10" spans="1:8" ht="15.75" x14ac:dyDescent="0.25">
      <c r="A10" s="106" t="s">
        <v>11</v>
      </c>
      <c r="B10" s="13"/>
      <c r="C10" s="14"/>
      <c r="D10" s="86">
        <v>3</v>
      </c>
      <c r="E10" s="87">
        <v>1597186</v>
      </c>
      <c r="F10" s="87">
        <v>12952.5</v>
      </c>
      <c r="G10" s="117">
        <f>F10/E10</f>
        <v>8.109575215410102E-3</v>
      </c>
      <c r="H10" s="15"/>
    </row>
    <row r="11" spans="1:8" ht="15.75" x14ac:dyDescent="0.25">
      <c r="A11" s="106" t="s">
        <v>138</v>
      </c>
      <c r="B11" s="13"/>
      <c r="C11" s="14"/>
      <c r="D11" s="86"/>
      <c r="E11" s="87"/>
      <c r="F11" s="87"/>
      <c r="G11" s="117"/>
      <c r="H11" s="15"/>
    </row>
    <row r="12" spans="1:8" ht="15.75" x14ac:dyDescent="0.25">
      <c r="A12" s="106" t="s">
        <v>25</v>
      </c>
      <c r="B12" s="13"/>
      <c r="C12" s="14"/>
      <c r="D12" s="86">
        <v>1</v>
      </c>
      <c r="E12" s="87">
        <v>58800</v>
      </c>
      <c r="F12" s="87">
        <v>9408</v>
      </c>
      <c r="G12" s="117">
        <f>F12/E12</f>
        <v>0.16</v>
      </c>
      <c r="H12" s="15"/>
    </row>
    <row r="13" spans="1:8" ht="15.75" x14ac:dyDescent="0.25">
      <c r="A13" s="106" t="s">
        <v>81</v>
      </c>
      <c r="B13" s="13"/>
      <c r="C13" s="14"/>
      <c r="D13" s="86"/>
      <c r="E13" s="87"/>
      <c r="F13" s="87"/>
      <c r="G13" s="117"/>
      <c r="H13" s="15"/>
    </row>
    <row r="14" spans="1:8" ht="15.75" x14ac:dyDescent="0.25">
      <c r="A14" s="106" t="s">
        <v>119</v>
      </c>
      <c r="B14" s="13"/>
      <c r="C14" s="14"/>
      <c r="D14" s="86"/>
      <c r="E14" s="87"/>
      <c r="F14" s="87"/>
      <c r="G14" s="117"/>
      <c r="H14" s="15"/>
    </row>
    <row r="15" spans="1:8" ht="15.75" x14ac:dyDescent="0.25">
      <c r="A15" s="106" t="s">
        <v>121</v>
      </c>
      <c r="B15" s="13"/>
      <c r="C15" s="14"/>
      <c r="D15" s="86">
        <v>23</v>
      </c>
      <c r="E15" s="87">
        <v>3335956</v>
      </c>
      <c r="F15" s="87">
        <v>523501.5</v>
      </c>
      <c r="G15" s="117">
        <f>F15/E15</f>
        <v>0.15692697985225224</v>
      </c>
      <c r="H15" s="15"/>
    </row>
    <row r="16" spans="1:8" ht="15.75" x14ac:dyDescent="0.25">
      <c r="A16" s="106" t="s">
        <v>125</v>
      </c>
      <c r="B16" s="13"/>
      <c r="C16" s="14"/>
      <c r="D16" s="86"/>
      <c r="E16" s="87"/>
      <c r="F16" s="87"/>
      <c r="G16" s="117"/>
      <c r="H16" s="15"/>
    </row>
    <row r="17" spans="1:8" ht="15.75" x14ac:dyDescent="0.25">
      <c r="A17" s="106" t="s">
        <v>87</v>
      </c>
      <c r="B17" s="13"/>
      <c r="C17" s="14"/>
      <c r="D17" s="86">
        <v>1</v>
      </c>
      <c r="E17" s="87">
        <v>776216</v>
      </c>
      <c r="F17" s="87">
        <v>64676</v>
      </c>
      <c r="G17" s="117">
        <f>F17/E17</f>
        <v>8.3322168056314219E-2</v>
      </c>
      <c r="H17" s="15"/>
    </row>
    <row r="18" spans="1:8" ht="15.75" x14ac:dyDescent="0.25">
      <c r="A18" s="83" t="s">
        <v>128</v>
      </c>
      <c r="B18" s="13"/>
      <c r="C18" s="14"/>
      <c r="D18" s="86"/>
      <c r="E18" s="87"/>
      <c r="F18" s="87"/>
      <c r="G18" s="117"/>
      <c r="H18" s="15"/>
    </row>
    <row r="19" spans="1:8" ht="15.75" x14ac:dyDescent="0.25">
      <c r="A19" s="106" t="s">
        <v>15</v>
      </c>
      <c r="B19" s="13"/>
      <c r="C19" s="14"/>
      <c r="D19" s="86">
        <v>4</v>
      </c>
      <c r="E19" s="87">
        <v>1207142</v>
      </c>
      <c r="F19" s="87">
        <v>242618</v>
      </c>
      <c r="G19" s="117">
        <f>F19/E19</f>
        <v>0.200985468155362</v>
      </c>
      <c r="H19" s="15"/>
    </row>
    <row r="20" spans="1:8" ht="15.75" x14ac:dyDescent="0.25">
      <c r="A20" s="106" t="s">
        <v>63</v>
      </c>
      <c r="B20" s="13"/>
      <c r="C20" s="14"/>
      <c r="D20" s="86"/>
      <c r="E20" s="87"/>
      <c r="F20" s="87"/>
      <c r="G20" s="117"/>
      <c r="H20" s="15"/>
    </row>
    <row r="21" spans="1:8" ht="15.75" x14ac:dyDescent="0.25">
      <c r="A21" s="106" t="s">
        <v>110</v>
      </c>
      <c r="B21" s="13"/>
      <c r="C21" s="14"/>
      <c r="D21" s="86">
        <v>1</v>
      </c>
      <c r="E21" s="87">
        <v>88299</v>
      </c>
      <c r="F21" s="87">
        <v>27080</v>
      </c>
      <c r="G21" s="117">
        <f>F21/E21</f>
        <v>0.30668523992344193</v>
      </c>
      <c r="H21" s="15"/>
    </row>
    <row r="22" spans="1:8" ht="15.75" x14ac:dyDescent="0.25">
      <c r="A22" s="106" t="s">
        <v>141</v>
      </c>
      <c r="B22" s="13"/>
      <c r="C22" s="14"/>
      <c r="D22" s="86"/>
      <c r="E22" s="87"/>
      <c r="F22" s="87"/>
      <c r="G22" s="117"/>
      <c r="H22" s="15"/>
    </row>
    <row r="23" spans="1:8" ht="15.75" x14ac:dyDescent="0.25">
      <c r="A23" s="106" t="s">
        <v>130</v>
      </c>
      <c r="B23" s="13"/>
      <c r="C23" s="14"/>
      <c r="D23" s="86"/>
      <c r="E23" s="87"/>
      <c r="F23" s="87"/>
      <c r="G23" s="117"/>
      <c r="H23" s="15"/>
    </row>
    <row r="24" spans="1:8" ht="15.75" x14ac:dyDescent="0.25">
      <c r="A24" s="106" t="s">
        <v>18</v>
      </c>
      <c r="B24" s="13"/>
      <c r="C24" s="14"/>
      <c r="D24" s="86"/>
      <c r="E24" s="87">
        <v>383023</v>
      </c>
      <c r="F24" s="87">
        <v>50568.5</v>
      </c>
      <c r="G24" s="117">
        <f>F24/E24</f>
        <v>0.13202470869895541</v>
      </c>
      <c r="H24" s="15"/>
    </row>
    <row r="25" spans="1:8" ht="15.75" x14ac:dyDescent="0.25">
      <c r="A25" s="107" t="s">
        <v>20</v>
      </c>
      <c r="B25" s="13"/>
      <c r="C25" s="14"/>
      <c r="D25" s="86">
        <v>5</v>
      </c>
      <c r="E25" s="87">
        <v>1004931</v>
      </c>
      <c r="F25" s="87">
        <v>254247</v>
      </c>
      <c r="G25" s="117">
        <f>F25/E25</f>
        <v>0.25299945966439485</v>
      </c>
      <c r="H25" s="15"/>
    </row>
    <row r="26" spans="1:8" ht="15.75" x14ac:dyDescent="0.25">
      <c r="A26" s="107" t="s">
        <v>21</v>
      </c>
      <c r="B26" s="13"/>
      <c r="C26" s="14"/>
      <c r="D26" s="86">
        <v>10</v>
      </c>
      <c r="E26" s="87">
        <v>134157</v>
      </c>
      <c r="F26" s="87">
        <v>134157</v>
      </c>
      <c r="G26" s="117">
        <f>F26/E26</f>
        <v>1</v>
      </c>
      <c r="H26" s="15"/>
    </row>
    <row r="27" spans="1:8" ht="15.75" x14ac:dyDescent="0.25">
      <c r="A27" s="83" t="s">
        <v>22</v>
      </c>
      <c r="B27" s="13"/>
      <c r="C27" s="14"/>
      <c r="D27" s="86"/>
      <c r="E27" s="87"/>
      <c r="F27" s="87"/>
      <c r="G27" s="117"/>
      <c r="H27" s="15"/>
    </row>
    <row r="28" spans="1:8" ht="15.75" x14ac:dyDescent="0.25">
      <c r="A28" s="83" t="s">
        <v>23</v>
      </c>
      <c r="B28" s="13"/>
      <c r="C28" s="14"/>
      <c r="D28" s="86"/>
      <c r="E28" s="87">
        <v>33179</v>
      </c>
      <c r="F28" s="87">
        <v>24929</v>
      </c>
      <c r="G28" s="117">
        <f t="shared" ref="G28:G34" si="0">F28/E28</f>
        <v>0.75134874468790502</v>
      </c>
      <c r="H28" s="15"/>
    </row>
    <row r="29" spans="1:8" ht="15.75" x14ac:dyDescent="0.25">
      <c r="A29" s="83" t="s">
        <v>24</v>
      </c>
      <c r="B29" s="13"/>
      <c r="C29" s="14"/>
      <c r="D29" s="86">
        <v>1</v>
      </c>
      <c r="E29" s="87">
        <v>162487</v>
      </c>
      <c r="F29" s="87">
        <v>47685.78</v>
      </c>
      <c r="G29" s="117">
        <f t="shared" si="0"/>
        <v>0.29347443180069788</v>
      </c>
      <c r="H29" s="15"/>
    </row>
    <row r="30" spans="1:8" ht="15.75" x14ac:dyDescent="0.25">
      <c r="A30" s="83" t="s">
        <v>73</v>
      </c>
      <c r="B30" s="13"/>
      <c r="C30" s="14"/>
      <c r="D30" s="86">
        <v>1</v>
      </c>
      <c r="E30" s="87">
        <v>136031</v>
      </c>
      <c r="F30" s="87">
        <v>50547</v>
      </c>
      <c r="G30" s="117">
        <f t="shared" si="0"/>
        <v>0.37158441825760302</v>
      </c>
      <c r="H30" s="15"/>
    </row>
    <row r="31" spans="1:8" ht="15.75" x14ac:dyDescent="0.25">
      <c r="A31" s="83" t="s">
        <v>88</v>
      </c>
      <c r="B31" s="13"/>
      <c r="C31" s="14"/>
      <c r="D31" s="86">
        <v>1</v>
      </c>
      <c r="E31" s="87">
        <v>173644</v>
      </c>
      <c r="F31" s="87">
        <v>47320.5</v>
      </c>
      <c r="G31" s="117">
        <f t="shared" si="0"/>
        <v>0.27251445486167103</v>
      </c>
      <c r="H31" s="15"/>
    </row>
    <row r="32" spans="1:8" ht="15.75" x14ac:dyDescent="0.25">
      <c r="A32" s="83" t="s">
        <v>123</v>
      </c>
      <c r="B32" s="13"/>
      <c r="C32" s="14"/>
      <c r="D32" s="86"/>
      <c r="E32" s="87"/>
      <c r="F32" s="87"/>
      <c r="G32" s="117"/>
      <c r="H32" s="15"/>
    </row>
    <row r="33" spans="1:8" ht="15.75" x14ac:dyDescent="0.25">
      <c r="A33" s="83" t="s">
        <v>27</v>
      </c>
      <c r="B33" s="13"/>
      <c r="C33" s="14"/>
      <c r="D33" s="86">
        <v>1</v>
      </c>
      <c r="E33" s="87">
        <v>331229</v>
      </c>
      <c r="F33" s="87">
        <v>120755.58</v>
      </c>
      <c r="G33" s="117">
        <f t="shared" si="0"/>
        <v>0.36456825942172938</v>
      </c>
      <c r="H33" s="15"/>
    </row>
    <row r="34" spans="1:8" ht="15.75" x14ac:dyDescent="0.25">
      <c r="A34" s="83" t="s">
        <v>85</v>
      </c>
      <c r="B34" s="13"/>
      <c r="C34" s="14"/>
      <c r="D34" s="86">
        <v>4</v>
      </c>
      <c r="E34" s="87">
        <v>1912350</v>
      </c>
      <c r="F34" s="87">
        <v>88571.5</v>
      </c>
      <c r="G34" s="117">
        <f t="shared" si="0"/>
        <v>4.631552801526917E-2</v>
      </c>
      <c r="H34" s="15"/>
    </row>
    <row r="35" spans="1:8" x14ac:dyDescent="0.2">
      <c r="A35" s="16" t="s">
        <v>28</v>
      </c>
      <c r="B35" s="13"/>
      <c r="C35" s="14"/>
      <c r="D35" s="90"/>
      <c r="E35" s="108">
        <v>18135</v>
      </c>
      <c r="F35" s="87">
        <v>3627</v>
      </c>
      <c r="G35" s="118"/>
      <c r="H35" s="15"/>
    </row>
    <row r="36" spans="1:8" x14ac:dyDescent="0.2">
      <c r="A36" s="16" t="s">
        <v>47</v>
      </c>
      <c r="B36" s="13"/>
      <c r="C36" s="14"/>
      <c r="D36" s="90"/>
      <c r="E36" s="108"/>
      <c r="F36" s="87">
        <v>110</v>
      </c>
      <c r="G36" s="118"/>
      <c r="H36" s="15"/>
    </row>
    <row r="37" spans="1:8" x14ac:dyDescent="0.2">
      <c r="A37" s="16" t="s">
        <v>30</v>
      </c>
      <c r="B37" s="13"/>
      <c r="C37" s="14"/>
      <c r="D37" s="90"/>
      <c r="E37" s="108"/>
      <c r="F37" s="87"/>
      <c r="G37" s="118"/>
      <c r="H37" s="15"/>
    </row>
    <row r="38" spans="1:8" x14ac:dyDescent="0.2">
      <c r="A38" s="17"/>
      <c r="B38" s="18"/>
      <c r="C38" s="14"/>
      <c r="D38" s="90"/>
      <c r="E38" s="109"/>
      <c r="F38" s="109"/>
      <c r="G38" s="118"/>
      <c r="H38" s="15"/>
    </row>
    <row r="39" spans="1:8" ht="15.75" x14ac:dyDescent="0.25">
      <c r="A39" s="19" t="s">
        <v>31</v>
      </c>
      <c r="B39" s="20"/>
      <c r="C39" s="21"/>
      <c r="D39" s="94">
        <f>SUM(D9:D38)</f>
        <v>56</v>
      </c>
      <c r="E39" s="95">
        <f>SUM(E9:E38)</f>
        <v>11352765</v>
      </c>
      <c r="F39" s="95">
        <f>SUM(F9:F38)</f>
        <v>1702754.86</v>
      </c>
      <c r="G39" s="119">
        <f>F39/E39</f>
        <v>0.14998591620631627</v>
      </c>
      <c r="H39" s="15"/>
    </row>
    <row r="40" spans="1:8" ht="15.75" x14ac:dyDescent="0.25">
      <c r="A40" s="22"/>
      <c r="B40" s="22"/>
      <c r="C40" s="22"/>
      <c r="D40" s="97"/>
      <c r="E40" s="98"/>
      <c r="F40" s="99"/>
      <c r="G40" s="99"/>
      <c r="H40" s="2"/>
    </row>
    <row r="41" spans="1:8" ht="18" x14ac:dyDescent="0.25">
      <c r="A41" s="23" t="s">
        <v>32</v>
      </c>
      <c r="B41" s="24"/>
      <c r="C41" s="24"/>
      <c r="D41" s="25"/>
      <c r="E41" s="100"/>
      <c r="F41" s="101"/>
      <c r="G41" s="120"/>
      <c r="H41" s="2"/>
    </row>
    <row r="42" spans="1:8" ht="15.75" x14ac:dyDescent="0.25">
      <c r="A42" s="26"/>
      <c r="B42" s="26"/>
      <c r="C42" s="26"/>
      <c r="D42" s="102"/>
      <c r="E42" s="25" t="s">
        <v>33</v>
      </c>
      <c r="F42" s="25" t="s">
        <v>33</v>
      </c>
      <c r="G42" s="121" t="s">
        <v>5</v>
      </c>
      <c r="H42" s="2"/>
    </row>
    <row r="43" spans="1:8" ht="15.75" x14ac:dyDescent="0.25">
      <c r="A43" s="26"/>
      <c r="B43" s="26"/>
      <c r="C43" s="26"/>
      <c r="D43" s="102" t="s">
        <v>6</v>
      </c>
      <c r="E43" s="103" t="s">
        <v>34</v>
      </c>
      <c r="F43" s="101" t="s">
        <v>8</v>
      </c>
      <c r="G43" s="122" t="s">
        <v>35</v>
      </c>
      <c r="H43" s="2"/>
    </row>
    <row r="44" spans="1:8" ht="15.75" x14ac:dyDescent="0.25">
      <c r="A44" s="27" t="s">
        <v>36</v>
      </c>
      <c r="B44" s="28"/>
      <c r="C44" s="14"/>
      <c r="D44" s="86">
        <v>67</v>
      </c>
      <c r="E44" s="124">
        <v>8091550.25</v>
      </c>
      <c r="F44" s="87">
        <v>617035.55000000005</v>
      </c>
      <c r="G44" s="117">
        <f>1-(+F44/E44)</f>
        <v>0.92374322213472015</v>
      </c>
      <c r="H44" s="15"/>
    </row>
    <row r="45" spans="1:8" ht="15.75" x14ac:dyDescent="0.25">
      <c r="A45" s="27" t="s">
        <v>37</v>
      </c>
      <c r="B45" s="28"/>
      <c r="C45" s="14"/>
      <c r="D45" s="86">
        <v>2</v>
      </c>
      <c r="E45" s="124">
        <v>497940.13</v>
      </c>
      <c r="F45" s="87">
        <v>77153.48</v>
      </c>
      <c r="G45" s="117">
        <f>1-(+F45/E45)</f>
        <v>0.84505470567314989</v>
      </c>
      <c r="H45" s="15"/>
    </row>
    <row r="46" spans="1:8" ht="15.75" x14ac:dyDescent="0.25">
      <c r="A46" s="27" t="s">
        <v>38</v>
      </c>
      <c r="B46" s="28"/>
      <c r="C46" s="14"/>
      <c r="D46" s="86">
        <v>125</v>
      </c>
      <c r="E46" s="124">
        <v>7840729</v>
      </c>
      <c r="F46" s="87">
        <v>604697.56000000006</v>
      </c>
      <c r="G46" s="117">
        <f>1-(+F46/E46)</f>
        <v>0.92287738040684741</v>
      </c>
      <c r="H46" s="15"/>
    </row>
    <row r="47" spans="1:8" ht="15.75" x14ac:dyDescent="0.25">
      <c r="A47" s="27" t="s">
        <v>39</v>
      </c>
      <c r="B47" s="28"/>
      <c r="C47" s="14"/>
      <c r="D47" s="86">
        <v>6</v>
      </c>
      <c r="E47" s="124">
        <v>1654938.75</v>
      </c>
      <c r="F47" s="87">
        <v>78561.5</v>
      </c>
      <c r="G47" s="117">
        <f>1-(+F47/E47)</f>
        <v>0.95252905885489725</v>
      </c>
      <c r="H47" s="15"/>
    </row>
    <row r="48" spans="1:8" ht="15.75" x14ac:dyDescent="0.25">
      <c r="A48" s="27" t="s">
        <v>40</v>
      </c>
      <c r="B48" s="28"/>
      <c r="C48" s="14"/>
      <c r="D48" s="86">
        <v>91</v>
      </c>
      <c r="E48" s="124">
        <v>14224417.73</v>
      </c>
      <c r="F48" s="87">
        <v>737934.94</v>
      </c>
      <c r="G48" s="117">
        <f t="shared" ref="G48:G54" si="1">1-(+F48/E48)</f>
        <v>0.94812195802970134</v>
      </c>
      <c r="H48" s="15"/>
    </row>
    <row r="49" spans="1:8" ht="15.75" x14ac:dyDescent="0.25">
      <c r="A49" s="27" t="s">
        <v>41</v>
      </c>
      <c r="B49" s="28"/>
      <c r="C49" s="14"/>
      <c r="D49" s="86">
        <v>6</v>
      </c>
      <c r="E49" s="124">
        <v>2073157</v>
      </c>
      <c r="F49" s="87">
        <v>-19421</v>
      </c>
      <c r="G49" s="117">
        <f t="shared" si="1"/>
        <v>1.0093678385187421</v>
      </c>
      <c r="H49" s="15"/>
    </row>
    <row r="50" spans="1:8" ht="15.75" x14ac:dyDescent="0.25">
      <c r="A50" s="27" t="s">
        <v>42</v>
      </c>
      <c r="B50" s="28"/>
      <c r="C50" s="14"/>
      <c r="D50" s="86">
        <v>21</v>
      </c>
      <c r="E50" s="124">
        <v>1435754</v>
      </c>
      <c r="F50" s="87">
        <v>136409</v>
      </c>
      <c r="G50" s="117">
        <f t="shared" si="1"/>
        <v>0.90499138431792636</v>
      </c>
      <c r="H50" s="15"/>
    </row>
    <row r="51" spans="1:8" ht="15.75" x14ac:dyDescent="0.25">
      <c r="A51" s="27" t="s">
        <v>43</v>
      </c>
      <c r="B51" s="28"/>
      <c r="C51" s="14"/>
      <c r="D51" s="86"/>
      <c r="E51" s="124"/>
      <c r="F51" s="87"/>
      <c r="G51" s="117"/>
      <c r="H51" s="15"/>
    </row>
    <row r="52" spans="1:8" ht="15.75" x14ac:dyDescent="0.25">
      <c r="A52" s="54" t="s">
        <v>44</v>
      </c>
      <c r="B52" s="28"/>
      <c r="C52" s="14"/>
      <c r="D52" s="86">
        <v>7</v>
      </c>
      <c r="E52" s="124">
        <v>267950</v>
      </c>
      <c r="F52" s="87">
        <v>50750</v>
      </c>
      <c r="G52" s="117">
        <f t="shared" si="1"/>
        <v>0.81059899234931887</v>
      </c>
      <c r="H52" s="15"/>
    </row>
    <row r="53" spans="1:8" ht="15.75" x14ac:dyDescent="0.25">
      <c r="A53" s="55" t="s">
        <v>64</v>
      </c>
      <c r="B53" s="28"/>
      <c r="C53" s="14"/>
      <c r="D53" s="86"/>
      <c r="E53" s="124"/>
      <c r="F53" s="87"/>
      <c r="G53" s="117"/>
      <c r="H53" s="15"/>
    </row>
    <row r="54" spans="1:8" ht="15.75" x14ac:dyDescent="0.25">
      <c r="A54" s="27" t="s">
        <v>111</v>
      </c>
      <c r="B54" s="28"/>
      <c r="C54" s="14"/>
      <c r="D54" s="86">
        <v>1043</v>
      </c>
      <c r="E54" s="124">
        <v>72785156.629999995</v>
      </c>
      <c r="F54" s="87">
        <v>8576723.8699999992</v>
      </c>
      <c r="G54" s="117">
        <f t="shared" si="1"/>
        <v>0.88216383302437085</v>
      </c>
      <c r="H54" s="15"/>
    </row>
    <row r="55" spans="1:8" ht="15.75" x14ac:dyDescent="0.25">
      <c r="A55" s="84" t="s">
        <v>112</v>
      </c>
      <c r="B55" s="30"/>
      <c r="C55" s="14"/>
      <c r="D55" s="86"/>
      <c r="E55" s="87"/>
      <c r="F55" s="87"/>
      <c r="G55" s="117"/>
      <c r="H55" s="15"/>
    </row>
    <row r="56" spans="1:8" ht="15.75" x14ac:dyDescent="0.25">
      <c r="A56" s="56"/>
      <c r="B56" s="30"/>
      <c r="C56" s="14"/>
      <c r="D56" s="86"/>
      <c r="E56" s="87"/>
      <c r="F56" s="87"/>
      <c r="G56" s="117"/>
      <c r="H56" s="15"/>
    </row>
    <row r="57" spans="1:8" x14ac:dyDescent="0.2">
      <c r="A57" s="16" t="s">
        <v>45</v>
      </c>
      <c r="B57" s="30"/>
      <c r="C57" s="14"/>
      <c r="D57" s="90"/>
      <c r="E57" s="109"/>
      <c r="F57" s="87"/>
      <c r="G57" s="118"/>
      <c r="H57" s="15"/>
    </row>
    <row r="58" spans="1:8" x14ac:dyDescent="0.2">
      <c r="A58" s="16" t="s">
        <v>46</v>
      </c>
      <c r="B58" s="28"/>
      <c r="C58" s="14"/>
      <c r="D58" s="90"/>
      <c r="E58" s="109"/>
      <c r="F58" s="87"/>
      <c r="G58" s="118"/>
      <c r="H58" s="15"/>
    </row>
    <row r="59" spans="1:8" x14ac:dyDescent="0.2">
      <c r="A59" s="16" t="s">
        <v>47</v>
      </c>
      <c r="B59" s="28"/>
      <c r="C59" s="14"/>
      <c r="D59" s="90"/>
      <c r="E59" s="108"/>
      <c r="F59" s="87"/>
      <c r="G59" s="118"/>
      <c r="H59" s="15"/>
    </row>
    <row r="60" spans="1:8" x14ac:dyDescent="0.2">
      <c r="A60" s="16" t="s">
        <v>30</v>
      </c>
      <c r="B60" s="28"/>
      <c r="C60" s="14"/>
      <c r="D60" s="90"/>
      <c r="E60" s="108"/>
      <c r="F60" s="87"/>
      <c r="G60" s="118"/>
      <c r="H60" s="15"/>
    </row>
    <row r="61" spans="1:8" ht="15.75" x14ac:dyDescent="0.25">
      <c r="A61" s="32"/>
      <c r="B61" s="18"/>
      <c r="C61" s="14"/>
      <c r="D61" s="90"/>
      <c r="E61" s="93"/>
      <c r="F61" s="93"/>
      <c r="G61" s="118"/>
      <c r="H61" s="2"/>
    </row>
    <row r="62" spans="1:8" ht="15.75" x14ac:dyDescent="0.25">
      <c r="A62" s="20" t="s">
        <v>48</v>
      </c>
      <c r="B62" s="20"/>
      <c r="C62" s="21"/>
      <c r="D62" s="94">
        <f>SUM(D44:D58)</f>
        <v>1368</v>
      </c>
      <c r="E62" s="95">
        <f>SUM(E44:E61)</f>
        <v>108871593.48999999</v>
      </c>
      <c r="F62" s="95">
        <f>SUM(F44:F61)</f>
        <v>10859844.899999999</v>
      </c>
      <c r="G62" s="123">
        <f>1-(+F62/E62)</f>
        <v>0.90025088683029619</v>
      </c>
      <c r="H62" s="2"/>
    </row>
    <row r="63" spans="1:8" x14ac:dyDescent="0.2">
      <c r="A63" s="33"/>
      <c r="B63" s="33"/>
      <c r="C63" s="33"/>
      <c r="D63" s="104"/>
      <c r="E63" s="105"/>
      <c r="F63" s="34"/>
      <c r="G63" s="34"/>
      <c r="H63" s="2"/>
    </row>
    <row r="64" spans="1:8" ht="18" x14ac:dyDescent="0.25">
      <c r="A64" s="35" t="s">
        <v>49</v>
      </c>
      <c r="B64" s="36"/>
      <c r="C64" s="36"/>
      <c r="D64" s="36"/>
      <c r="E64" s="36"/>
      <c r="F64" s="37">
        <f>F62+F39</f>
        <v>12562599.759999998</v>
      </c>
      <c r="G64" s="36"/>
      <c r="H64" s="2"/>
    </row>
    <row r="65" spans="1:8" ht="18" x14ac:dyDescent="0.25">
      <c r="A65" s="35"/>
      <c r="B65" s="36"/>
      <c r="C65" s="36"/>
      <c r="D65" s="36"/>
      <c r="E65" s="36"/>
      <c r="F65" s="37"/>
      <c r="G65" s="36"/>
      <c r="H65" s="2"/>
    </row>
    <row r="66" spans="1:8" ht="15.75" x14ac:dyDescent="0.25">
      <c r="A66" s="4" t="s">
        <v>51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52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/>
      <c r="B68" s="40"/>
      <c r="C68" s="40"/>
      <c r="D68" s="40"/>
      <c r="E68" s="40"/>
      <c r="F68" s="41"/>
      <c r="G68" s="40"/>
      <c r="H68" s="2"/>
    </row>
    <row r="69" spans="1:8" ht="18" x14ac:dyDescent="0.25">
      <c r="A69" s="42" t="s">
        <v>53</v>
      </c>
      <c r="B69" s="39"/>
      <c r="C69" s="39"/>
      <c r="D69" s="39"/>
      <c r="E69" s="39"/>
      <c r="F69" s="37"/>
      <c r="G69" s="39"/>
      <c r="H69" s="2"/>
    </row>
    <row r="70" spans="1:8" ht="18" x14ac:dyDescent="0.25">
      <c r="A70" s="43"/>
      <c r="B70" s="39"/>
      <c r="C70" s="39"/>
      <c r="D70" s="39"/>
      <c r="E70" s="37"/>
      <c r="F70" s="2"/>
      <c r="G70" s="2"/>
      <c r="H70" s="2"/>
    </row>
    <row r="71" spans="1:8" ht="18" x14ac:dyDescent="0.25">
      <c r="A71" s="43"/>
      <c r="B71" s="39"/>
      <c r="C71" s="39"/>
      <c r="D71" s="39"/>
      <c r="E71" s="44"/>
      <c r="F71" s="2"/>
      <c r="G71" s="2"/>
      <c r="H71" s="2"/>
    </row>
    <row r="72" spans="1:8" ht="18" x14ac:dyDescent="0.25">
      <c r="A72" s="43"/>
      <c r="B72" s="39"/>
      <c r="C72" s="39"/>
      <c r="D72" s="39"/>
      <c r="E72" s="45"/>
      <c r="F72" s="2"/>
      <c r="G72" s="2"/>
      <c r="H72" s="2"/>
    </row>
    <row r="73" spans="1:8" ht="18" x14ac:dyDescent="0.25">
      <c r="A73" s="43"/>
      <c r="B73" s="39"/>
      <c r="C73" s="39"/>
      <c r="D73" s="39"/>
      <c r="E73" s="46"/>
      <c r="F73" s="2"/>
      <c r="G73" s="2"/>
      <c r="H73" s="2"/>
    </row>
    <row r="74" spans="1:8" ht="18" x14ac:dyDescent="0.25">
      <c r="A74" s="43"/>
      <c r="B74" s="39"/>
      <c r="C74" s="39"/>
      <c r="D74" s="39"/>
      <c r="E74" s="37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44"/>
      <c r="F76" s="2"/>
      <c r="G76" s="2"/>
      <c r="H76" s="2"/>
    </row>
    <row r="77" spans="1:8" ht="18" x14ac:dyDescent="0.25">
      <c r="A77" s="43"/>
      <c r="B77" s="39"/>
      <c r="C77" s="39"/>
      <c r="D77" s="39"/>
      <c r="E77" s="45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7"/>
      <c r="F80" s="2"/>
      <c r="G80" s="2"/>
      <c r="H80" s="2"/>
    </row>
    <row r="81" spans="1:8" ht="18" x14ac:dyDescent="0.25">
      <c r="A81" s="43"/>
      <c r="B81" s="39"/>
      <c r="C81" s="39"/>
      <c r="D81" s="39"/>
      <c r="E81" s="39"/>
      <c r="F81" s="2"/>
      <c r="G81" s="2"/>
      <c r="H81" s="2"/>
    </row>
    <row r="82" spans="1:8" ht="15.75" x14ac:dyDescent="0.25">
      <c r="A82" s="48"/>
      <c r="B82" s="2"/>
      <c r="C82" s="2"/>
      <c r="D82" s="2"/>
      <c r="E82" s="2"/>
      <c r="F82" s="2"/>
      <c r="G82" s="2"/>
      <c r="H82" s="2"/>
    </row>
  </sheetData>
  <phoneticPr fontId="17" type="noConversion"/>
  <printOptions horizontalCentered="1"/>
  <pageMargins left="0.75" right="0.75" top="0.31" bottom="0.25" header="0.5" footer="0.5"/>
  <pageSetup scale="5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68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JULY 2019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90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106" t="s">
        <v>10</v>
      </c>
      <c r="B9" s="13"/>
      <c r="C9" s="14"/>
      <c r="D9" s="86"/>
      <c r="E9" s="112"/>
      <c r="F9" s="87"/>
      <c r="G9" s="117"/>
      <c r="H9" s="15"/>
    </row>
    <row r="10" spans="1:8" ht="15.75" x14ac:dyDescent="0.25">
      <c r="A10" s="106" t="s">
        <v>11</v>
      </c>
      <c r="B10" s="13"/>
      <c r="C10" s="14"/>
      <c r="D10" s="86">
        <v>3</v>
      </c>
      <c r="E10" s="112">
        <v>286411</v>
      </c>
      <c r="F10" s="87">
        <v>62282</v>
      </c>
      <c r="G10" s="117">
        <f>F10/E10</f>
        <v>0.2174567317596042</v>
      </c>
      <c r="H10" s="15"/>
    </row>
    <row r="11" spans="1:8" ht="15.75" x14ac:dyDescent="0.25">
      <c r="A11" s="106" t="s">
        <v>80</v>
      </c>
      <c r="B11" s="13"/>
      <c r="C11" s="14"/>
      <c r="D11" s="86"/>
      <c r="E11" s="112"/>
      <c r="F11" s="87"/>
      <c r="G11" s="117"/>
      <c r="H11" s="15"/>
    </row>
    <row r="12" spans="1:8" ht="15.75" x14ac:dyDescent="0.25">
      <c r="A12" s="106" t="s">
        <v>25</v>
      </c>
      <c r="B12" s="13"/>
      <c r="C12" s="14"/>
      <c r="D12" s="86"/>
      <c r="E12" s="112"/>
      <c r="F12" s="87"/>
      <c r="G12" s="117"/>
      <c r="H12" s="15"/>
    </row>
    <row r="13" spans="1:8" ht="15.75" x14ac:dyDescent="0.25">
      <c r="A13" s="106" t="s">
        <v>81</v>
      </c>
      <c r="B13" s="13"/>
      <c r="C13" s="14"/>
      <c r="D13" s="86">
        <v>10</v>
      </c>
      <c r="E13" s="112">
        <v>1038305</v>
      </c>
      <c r="F13" s="87">
        <v>235516</v>
      </c>
      <c r="G13" s="117">
        <f t="shared" ref="G13:G20" si="0">F13/E13</f>
        <v>0.22682737731206148</v>
      </c>
      <c r="H13" s="15"/>
    </row>
    <row r="14" spans="1:8" ht="15.75" x14ac:dyDescent="0.25">
      <c r="A14" s="106" t="s">
        <v>139</v>
      </c>
      <c r="B14" s="13"/>
      <c r="C14" s="14"/>
      <c r="D14" s="86"/>
      <c r="E14" s="112"/>
      <c r="F14" s="87"/>
      <c r="G14" s="117"/>
      <c r="H14" s="15"/>
    </row>
    <row r="15" spans="1:8" ht="15.75" x14ac:dyDescent="0.25">
      <c r="A15" s="106" t="s">
        <v>127</v>
      </c>
      <c r="B15" s="13"/>
      <c r="C15" s="14"/>
      <c r="D15" s="86">
        <v>1</v>
      </c>
      <c r="E15" s="112">
        <v>152943</v>
      </c>
      <c r="F15" s="87">
        <v>62965</v>
      </c>
      <c r="G15" s="117">
        <f t="shared" si="0"/>
        <v>0.4116893221657742</v>
      </c>
      <c r="H15" s="15"/>
    </row>
    <row r="16" spans="1:8" ht="15.75" x14ac:dyDescent="0.25">
      <c r="A16" s="106" t="s">
        <v>137</v>
      </c>
      <c r="B16" s="13"/>
      <c r="C16" s="14"/>
      <c r="D16" s="86"/>
      <c r="E16" s="112"/>
      <c r="F16" s="87"/>
      <c r="G16" s="117"/>
      <c r="H16" s="15"/>
    </row>
    <row r="17" spans="1:8" ht="15.75" x14ac:dyDescent="0.25">
      <c r="A17" s="106" t="s">
        <v>59</v>
      </c>
      <c r="B17" s="13"/>
      <c r="C17" s="14"/>
      <c r="D17" s="86"/>
      <c r="E17" s="112"/>
      <c r="F17" s="87"/>
      <c r="G17" s="117"/>
      <c r="H17" s="15"/>
    </row>
    <row r="18" spans="1:8" ht="15.75" x14ac:dyDescent="0.25">
      <c r="A18" s="106" t="s">
        <v>14</v>
      </c>
      <c r="B18" s="13"/>
      <c r="C18" s="14"/>
      <c r="D18" s="86">
        <v>1</v>
      </c>
      <c r="E18" s="112">
        <v>425103</v>
      </c>
      <c r="F18" s="87">
        <v>121075</v>
      </c>
      <c r="G18" s="117">
        <f t="shared" si="0"/>
        <v>0.28481332759354794</v>
      </c>
      <c r="H18" s="15"/>
    </row>
    <row r="19" spans="1:8" ht="15.75" x14ac:dyDescent="0.25">
      <c r="A19" s="106" t="s">
        <v>15</v>
      </c>
      <c r="B19" s="13"/>
      <c r="C19" s="14"/>
      <c r="D19" s="86"/>
      <c r="E19" s="112"/>
      <c r="F19" s="87"/>
      <c r="G19" s="117"/>
      <c r="H19" s="15"/>
    </row>
    <row r="20" spans="1:8" ht="15.75" x14ac:dyDescent="0.25">
      <c r="A20" s="83" t="s">
        <v>145</v>
      </c>
      <c r="B20" s="13"/>
      <c r="C20" s="14"/>
      <c r="D20" s="86">
        <v>1</v>
      </c>
      <c r="E20" s="112">
        <v>13795</v>
      </c>
      <c r="F20" s="87">
        <v>11165</v>
      </c>
      <c r="G20" s="117">
        <f t="shared" si="0"/>
        <v>0.80935121420804634</v>
      </c>
      <c r="H20" s="15"/>
    </row>
    <row r="21" spans="1:8" ht="15.75" x14ac:dyDescent="0.25">
      <c r="A21" s="106" t="s">
        <v>82</v>
      </c>
      <c r="B21" s="13"/>
      <c r="C21" s="14"/>
      <c r="D21" s="86"/>
      <c r="E21" s="112"/>
      <c r="F21" s="87"/>
      <c r="G21" s="117"/>
      <c r="H21" s="15"/>
    </row>
    <row r="22" spans="1:8" ht="15.75" x14ac:dyDescent="0.25">
      <c r="A22" s="106" t="s">
        <v>110</v>
      </c>
      <c r="B22" s="13"/>
      <c r="C22" s="14"/>
      <c r="D22" s="86">
        <v>1</v>
      </c>
      <c r="E22" s="112">
        <v>121233</v>
      </c>
      <c r="F22" s="87">
        <v>18623.5</v>
      </c>
      <c r="G22" s="117">
        <f>F22/E22</f>
        <v>0.15361741440036952</v>
      </c>
      <c r="H22" s="15"/>
    </row>
    <row r="23" spans="1:8" ht="15.75" x14ac:dyDescent="0.25">
      <c r="A23" s="106" t="s">
        <v>78</v>
      </c>
      <c r="B23" s="13"/>
      <c r="C23" s="14"/>
      <c r="D23" s="86">
        <v>1</v>
      </c>
      <c r="E23" s="112">
        <v>33725</v>
      </c>
      <c r="F23" s="87">
        <v>1938</v>
      </c>
      <c r="G23" s="117">
        <f>F23/E23</f>
        <v>5.7464788732394363E-2</v>
      </c>
      <c r="H23" s="15"/>
    </row>
    <row r="24" spans="1:8" ht="15.75" x14ac:dyDescent="0.25">
      <c r="A24" s="106" t="s">
        <v>83</v>
      </c>
      <c r="B24" s="13"/>
      <c r="C24" s="14"/>
      <c r="D24" s="86"/>
      <c r="E24" s="112"/>
      <c r="F24" s="87"/>
      <c r="G24" s="117"/>
      <c r="H24" s="15"/>
    </row>
    <row r="25" spans="1:8" ht="15.75" x14ac:dyDescent="0.25">
      <c r="A25" s="107" t="s">
        <v>20</v>
      </c>
      <c r="B25" s="13"/>
      <c r="C25" s="14"/>
      <c r="D25" s="86">
        <v>1</v>
      </c>
      <c r="E25" s="112">
        <v>22874</v>
      </c>
      <c r="F25" s="87">
        <v>8257</v>
      </c>
      <c r="G25" s="117">
        <f>F25/E25</f>
        <v>0.36097752907230918</v>
      </c>
      <c r="H25" s="15"/>
    </row>
    <row r="26" spans="1:8" ht="15.75" x14ac:dyDescent="0.25">
      <c r="A26" s="107" t="s">
        <v>21</v>
      </c>
      <c r="B26" s="13"/>
      <c r="C26" s="14"/>
      <c r="D26" s="86"/>
      <c r="E26" s="112"/>
      <c r="F26" s="87"/>
      <c r="G26" s="117"/>
      <c r="H26" s="15"/>
    </row>
    <row r="27" spans="1:8" ht="15.75" x14ac:dyDescent="0.25">
      <c r="A27" s="83" t="s">
        <v>22</v>
      </c>
      <c r="B27" s="13"/>
      <c r="C27" s="14"/>
      <c r="D27" s="86"/>
      <c r="E27" s="87"/>
      <c r="F27" s="87"/>
      <c r="G27" s="117"/>
      <c r="H27" s="15"/>
    </row>
    <row r="28" spans="1:8" ht="15.75" x14ac:dyDescent="0.25">
      <c r="A28" s="83" t="s">
        <v>23</v>
      </c>
      <c r="B28" s="13"/>
      <c r="C28" s="14"/>
      <c r="D28" s="86"/>
      <c r="E28" s="87"/>
      <c r="F28" s="87"/>
      <c r="G28" s="117"/>
      <c r="H28" s="15"/>
    </row>
    <row r="29" spans="1:8" ht="15.75" x14ac:dyDescent="0.25">
      <c r="A29" s="83" t="s">
        <v>24</v>
      </c>
      <c r="B29" s="13"/>
      <c r="C29" s="14"/>
      <c r="D29" s="86"/>
      <c r="E29" s="87"/>
      <c r="F29" s="87"/>
      <c r="G29" s="117"/>
      <c r="H29" s="15"/>
    </row>
    <row r="30" spans="1:8" ht="15.75" x14ac:dyDescent="0.25">
      <c r="A30" s="83" t="s">
        <v>118</v>
      </c>
      <c r="B30" s="13"/>
      <c r="C30" s="14"/>
      <c r="D30" s="86">
        <v>1</v>
      </c>
      <c r="E30" s="87">
        <v>152810</v>
      </c>
      <c r="F30" s="87">
        <v>56729</v>
      </c>
      <c r="G30" s="117">
        <f>F30/E30</f>
        <v>0.3712387932726916</v>
      </c>
      <c r="H30" s="15"/>
    </row>
    <row r="31" spans="1:8" ht="15.75" x14ac:dyDescent="0.25">
      <c r="A31" s="83" t="s">
        <v>84</v>
      </c>
      <c r="B31" s="13"/>
      <c r="C31" s="14"/>
      <c r="D31" s="86"/>
      <c r="E31" s="87"/>
      <c r="F31" s="87"/>
      <c r="G31" s="117"/>
      <c r="H31" s="15"/>
    </row>
    <row r="32" spans="1:8" ht="15.75" x14ac:dyDescent="0.25">
      <c r="A32" s="83" t="s">
        <v>133</v>
      </c>
      <c r="B32" s="13"/>
      <c r="C32" s="14"/>
      <c r="D32" s="86"/>
      <c r="E32" s="87"/>
      <c r="F32" s="87"/>
      <c r="G32" s="117"/>
      <c r="H32" s="15"/>
    </row>
    <row r="33" spans="1:8" ht="15.75" x14ac:dyDescent="0.25">
      <c r="A33" s="83" t="s">
        <v>27</v>
      </c>
      <c r="B33" s="13"/>
      <c r="C33" s="14"/>
      <c r="D33" s="86"/>
      <c r="E33" s="87"/>
      <c r="F33" s="87"/>
      <c r="G33" s="117"/>
      <c r="H33" s="15"/>
    </row>
    <row r="34" spans="1:8" ht="15.75" x14ac:dyDescent="0.25">
      <c r="A34" s="83" t="s">
        <v>85</v>
      </c>
      <c r="B34" s="13"/>
      <c r="C34" s="14"/>
      <c r="D34" s="86">
        <v>1</v>
      </c>
      <c r="E34" s="87">
        <v>343964</v>
      </c>
      <c r="F34" s="87">
        <v>150168.5</v>
      </c>
      <c r="G34" s="117">
        <f>F34/E34</f>
        <v>0.43658202602597945</v>
      </c>
      <c r="H34" s="15"/>
    </row>
    <row r="35" spans="1:8" x14ac:dyDescent="0.2">
      <c r="A35" s="16" t="s">
        <v>28</v>
      </c>
      <c r="B35" s="13"/>
      <c r="C35" s="14"/>
      <c r="D35" s="90"/>
      <c r="E35" s="108"/>
      <c r="F35" s="87"/>
      <c r="G35" s="118"/>
      <c r="H35" s="15"/>
    </row>
    <row r="36" spans="1:8" x14ac:dyDescent="0.2">
      <c r="A36" s="16" t="s">
        <v>47</v>
      </c>
      <c r="B36" s="13"/>
      <c r="C36" s="14"/>
      <c r="D36" s="90"/>
      <c r="E36" s="108"/>
      <c r="F36" s="87"/>
      <c r="G36" s="118"/>
      <c r="H36" s="15"/>
    </row>
    <row r="37" spans="1:8" x14ac:dyDescent="0.2">
      <c r="A37" s="16" t="s">
        <v>30</v>
      </c>
      <c r="B37" s="13"/>
      <c r="C37" s="14"/>
      <c r="D37" s="90"/>
      <c r="E37" s="108"/>
      <c r="F37" s="87"/>
      <c r="G37" s="118"/>
      <c r="H37" s="15"/>
    </row>
    <row r="38" spans="1:8" x14ac:dyDescent="0.2">
      <c r="A38" s="17"/>
      <c r="B38" s="18"/>
      <c r="C38" s="14"/>
      <c r="D38" s="90"/>
      <c r="E38" s="109"/>
      <c r="F38" s="109"/>
      <c r="G38" s="118"/>
      <c r="H38" s="15"/>
    </row>
    <row r="39" spans="1:8" ht="15.75" x14ac:dyDescent="0.25">
      <c r="A39" s="19" t="s">
        <v>31</v>
      </c>
      <c r="B39" s="20"/>
      <c r="C39" s="21"/>
      <c r="D39" s="94">
        <f>SUM(D9:D38)</f>
        <v>21</v>
      </c>
      <c r="E39" s="95">
        <f>SUM(E9:E38)</f>
        <v>2591163</v>
      </c>
      <c r="F39" s="95">
        <f>SUM(F9:F38)</f>
        <v>728719</v>
      </c>
      <c r="G39" s="119">
        <f>F39/E39</f>
        <v>0.28123240413667533</v>
      </c>
      <c r="H39" s="15"/>
    </row>
    <row r="40" spans="1:8" ht="15.75" x14ac:dyDescent="0.25">
      <c r="A40" s="22"/>
      <c r="B40" s="22"/>
      <c r="C40" s="22"/>
      <c r="D40" s="97"/>
      <c r="E40" s="98"/>
      <c r="F40" s="99"/>
      <c r="G40" s="99"/>
      <c r="H40" s="2"/>
    </row>
    <row r="41" spans="1:8" ht="18" x14ac:dyDescent="0.25">
      <c r="A41" s="23" t="s">
        <v>32</v>
      </c>
      <c r="B41" s="24"/>
      <c r="C41" s="24"/>
      <c r="D41" s="25"/>
      <c r="E41" s="100"/>
      <c r="F41" s="101"/>
      <c r="G41" s="120"/>
      <c r="H41" s="2"/>
    </row>
    <row r="42" spans="1:8" ht="15.75" x14ac:dyDescent="0.25">
      <c r="A42" s="26"/>
      <c r="B42" s="26"/>
      <c r="C42" s="26"/>
      <c r="D42" s="102"/>
      <c r="E42" s="25" t="s">
        <v>33</v>
      </c>
      <c r="F42" s="25" t="s">
        <v>33</v>
      </c>
      <c r="G42" s="121" t="s">
        <v>5</v>
      </c>
      <c r="H42" s="2"/>
    </row>
    <row r="43" spans="1:8" ht="15.75" x14ac:dyDescent="0.25">
      <c r="A43" s="26"/>
      <c r="B43" s="26"/>
      <c r="C43" s="26"/>
      <c r="D43" s="102" t="s">
        <v>6</v>
      </c>
      <c r="E43" s="103" t="s">
        <v>34</v>
      </c>
      <c r="F43" s="101" t="s">
        <v>8</v>
      </c>
      <c r="G43" s="122" t="s">
        <v>35</v>
      </c>
      <c r="H43" s="2"/>
    </row>
    <row r="44" spans="1:8" ht="15.75" x14ac:dyDescent="0.25">
      <c r="A44" s="27" t="s">
        <v>36</v>
      </c>
      <c r="B44" s="28"/>
      <c r="C44" s="14"/>
      <c r="D44" s="86">
        <v>25</v>
      </c>
      <c r="E44" s="87">
        <v>2498746</v>
      </c>
      <c r="F44" s="87">
        <v>171284.53</v>
      </c>
      <c r="G44" s="117">
        <f>1-(+F44/E44)</f>
        <v>0.93145180422499929</v>
      </c>
      <c r="H44" s="15"/>
    </row>
    <row r="45" spans="1:8" ht="15.75" x14ac:dyDescent="0.25">
      <c r="A45" s="27" t="s">
        <v>37</v>
      </c>
      <c r="B45" s="28"/>
      <c r="C45" s="14"/>
      <c r="D45" s="86"/>
      <c r="E45" s="87"/>
      <c r="F45" s="87"/>
      <c r="G45" s="117"/>
      <c r="H45" s="15"/>
    </row>
    <row r="46" spans="1:8" ht="15.75" x14ac:dyDescent="0.25">
      <c r="A46" s="27" t="s">
        <v>38</v>
      </c>
      <c r="B46" s="28"/>
      <c r="C46" s="14"/>
      <c r="D46" s="86">
        <v>132</v>
      </c>
      <c r="E46" s="87">
        <v>8355831.5</v>
      </c>
      <c r="F46" s="87">
        <v>642351.73</v>
      </c>
      <c r="G46" s="117">
        <f t="shared" ref="G46:G52" si="1">1-(+F46/E46)</f>
        <v>0.92312533707746502</v>
      </c>
      <c r="H46" s="15"/>
    </row>
    <row r="47" spans="1:8" ht="15.75" x14ac:dyDescent="0.25">
      <c r="A47" s="27" t="s">
        <v>39</v>
      </c>
      <c r="B47" s="28"/>
      <c r="C47" s="14"/>
      <c r="D47" s="86">
        <v>31</v>
      </c>
      <c r="E47" s="87">
        <v>2419540</v>
      </c>
      <c r="F47" s="87">
        <v>206996.38</v>
      </c>
      <c r="G47" s="117">
        <f t="shared" si="1"/>
        <v>0.91444804384304457</v>
      </c>
      <c r="H47" s="15"/>
    </row>
    <row r="48" spans="1:8" ht="15.75" x14ac:dyDescent="0.25">
      <c r="A48" s="27" t="s">
        <v>40</v>
      </c>
      <c r="B48" s="28"/>
      <c r="C48" s="14"/>
      <c r="D48" s="86">
        <v>87</v>
      </c>
      <c r="E48" s="87">
        <v>9257247</v>
      </c>
      <c r="F48" s="87">
        <v>821101.54</v>
      </c>
      <c r="G48" s="117">
        <f t="shared" si="1"/>
        <v>0.91130175742313024</v>
      </c>
      <c r="H48" s="15"/>
    </row>
    <row r="49" spans="1:8" ht="15.75" x14ac:dyDescent="0.25">
      <c r="A49" s="27" t="s">
        <v>41</v>
      </c>
      <c r="B49" s="28"/>
      <c r="C49" s="14"/>
      <c r="D49" s="86">
        <v>6</v>
      </c>
      <c r="E49" s="87">
        <v>639798</v>
      </c>
      <c r="F49" s="87">
        <v>10847.16</v>
      </c>
      <c r="G49" s="117">
        <f t="shared" si="1"/>
        <v>0.98304596138156108</v>
      </c>
      <c r="H49" s="15"/>
    </row>
    <row r="50" spans="1:8" ht="15.75" x14ac:dyDescent="0.25">
      <c r="A50" s="27" t="s">
        <v>42</v>
      </c>
      <c r="B50" s="28"/>
      <c r="C50" s="14"/>
      <c r="D50" s="86">
        <v>6</v>
      </c>
      <c r="E50" s="87">
        <v>1451860</v>
      </c>
      <c r="F50" s="87">
        <v>132424</v>
      </c>
      <c r="G50" s="117">
        <f t="shared" si="1"/>
        <v>0.9087901037290097</v>
      </c>
      <c r="H50" s="15"/>
    </row>
    <row r="51" spans="1:8" ht="15.75" x14ac:dyDescent="0.25">
      <c r="A51" s="27" t="s">
        <v>43</v>
      </c>
      <c r="B51" s="28"/>
      <c r="C51" s="14"/>
      <c r="D51" s="86">
        <v>1</v>
      </c>
      <c r="E51" s="87">
        <v>118990</v>
      </c>
      <c r="F51" s="87">
        <v>8160</v>
      </c>
      <c r="G51" s="117">
        <f t="shared" si="1"/>
        <v>0.93142280863938143</v>
      </c>
      <c r="H51" s="15"/>
    </row>
    <row r="52" spans="1:8" ht="15.75" x14ac:dyDescent="0.25">
      <c r="A52" s="54" t="s">
        <v>44</v>
      </c>
      <c r="B52" s="28"/>
      <c r="C52" s="14"/>
      <c r="D52" s="86">
        <v>1</v>
      </c>
      <c r="E52" s="87">
        <v>311950</v>
      </c>
      <c r="F52" s="87">
        <v>12975</v>
      </c>
      <c r="G52" s="117">
        <f t="shared" si="1"/>
        <v>0.95840679596089118</v>
      </c>
      <c r="H52" s="15"/>
    </row>
    <row r="53" spans="1:8" ht="15.75" x14ac:dyDescent="0.25">
      <c r="A53" s="55" t="s">
        <v>64</v>
      </c>
      <c r="B53" s="28"/>
      <c r="C53" s="14"/>
      <c r="D53" s="86"/>
      <c r="E53" s="87"/>
      <c r="F53" s="87"/>
      <c r="G53" s="117"/>
      <c r="H53" s="15"/>
    </row>
    <row r="54" spans="1:8" ht="15.75" x14ac:dyDescent="0.25">
      <c r="A54" s="27" t="s">
        <v>111</v>
      </c>
      <c r="B54" s="28"/>
      <c r="C54" s="14"/>
      <c r="D54" s="86">
        <v>588</v>
      </c>
      <c r="E54" s="87">
        <v>36256691.43</v>
      </c>
      <c r="F54" s="87">
        <v>4231111.49</v>
      </c>
      <c r="G54" s="117">
        <f>1-(+F54/E54)</f>
        <v>0.88330122459825344</v>
      </c>
      <c r="H54" s="15"/>
    </row>
    <row r="55" spans="1:8" ht="15.75" x14ac:dyDescent="0.25">
      <c r="A55" s="84" t="s">
        <v>112</v>
      </c>
      <c r="B55" s="30"/>
      <c r="C55" s="14"/>
      <c r="D55" s="86"/>
      <c r="E55" s="87"/>
      <c r="F55" s="87"/>
      <c r="G55" s="117"/>
      <c r="H55" s="15"/>
    </row>
    <row r="56" spans="1:8" x14ac:dyDescent="0.2">
      <c r="A56" s="16" t="s">
        <v>45</v>
      </c>
      <c r="B56" s="30"/>
      <c r="C56" s="14"/>
      <c r="D56" s="90"/>
      <c r="E56" s="109"/>
      <c r="F56" s="87"/>
      <c r="G56" s="118"/>
      <c r="H56" s="15"/>
    </row>
    <row r="57" spans="1:8" x14ac:dyDescent="0.2">
      <c r="A57" s="16" t="s">
        <v>46</v>
      </c>
      <c r="B57" s="28"/>
      <c r="C57" s="14"/>
      <c r="D57" s="90"/>
      <c r="E57" s="109"/>
      <c r="F57" s="87"/>
      <c r="G57" s="118"/>
      <c r="H57" s="15"/>
    </row>
    <row r="58" spans="1:8" x14ac:dyDescent="0.2">
      <c r="A58" s="16" t="s">
        <v>47</v>
      </c>
      <c r="B58" s="28"/>
      <c r="C58" s="14"/>
      <c r="D58" s="90"/>
      <c r="E58" s="108"/>
      <c r="F58" s="87">
        <v>540</v>
      </c>
      <c r="G58" s="118"/>
      <c r="H58" s="15"/>
    </row>
    <row r="59" spans="1:8" x14ac:dyDescent="0.2">
      <c r="A59" s="16" t="s">
        <v>30</v>
      </c>
      <c r="B59" s="28"/>
      <c r="C59" s="21"/>
      <c r="D59" s="90"/>
      <c r="E59" s="108"/>
      <c r="F59" s="87"/>
      <c r="G59" s="118"/>
      <c r="H59" s="15"/>
    </row>
    <row r="60" spans="1:8" ht="15.75" x14ac:dyDescent="0.25">
      <c r="A60" s="32"/>
      <c r="B60" s="18"/>
      <c r="C60" s="33"/>
      <c r="D60" s="90"/>
      <c r="E60" s="93"/>
      <c r="F60" s="93"/>
      <c r="G60" s="118"/>
      <c r="H60" s="2"/>
    </row>
    <row r="61" spans="1:8" ht="18" x14ac:dyDescent="0.25">
      <c r="A61" s="20" t="s">
        <v>48</v>
      </c>
      <c r="B61" s="20"/>
      <c r="C61" s="36"/>
      <c r="D61" s="94">
        <f>SUM(D44:D57)</f>
        <v>877</v>
      </c>
      <c r="E61" s="95">
        <f>SUM(E44:E60)</f>
        <v>61310653.93</v>
      </c>
      <c r="F61" s="95">
        <f>SUM(F44:F60)</f>
        <v>6237791.8300000001</v>
      </c>
      <c r="G61" s="123">
        <f>1-(+F61/E61)</f>
        <v>0.89825925136727702</v>
      </c>
      <c r="H61" s="2"/>
    </row>
    <row r="62" spans="1:8" ht="18" x14ac:dyDescent="0.25">
      <c r="A62" s="38"/>
      <c r="B62" s="39"/>
      <c r="C62" s="39"/>
      <c r="D62" s="104"/>
      <c r="E62" s="105"/>
      <c r="F62" s="34"/>
      <c r="G62" s="34"/>
      <c r="H62" s="2"/>
    </row>
    <row r="63" spans="1:8" ht="18" x14ac:dyDescent="0.25">
      <c r="A63" s="35" t="s">
        <v>49</v>
      </c>
      <c r="B63" s="40"/>
      <c r="C63" s="40"/>
      <c r="D63" s="36"/>
      <c r="E63" s="36"/>
      <c r="F63" s="37">
        <f>F61+F39</f>
        <v>6966510.8300000001</v>
      </c>
      <c r="G63" s="36"/>
      <c r="H63" s="2"/>
    </row>
    <row r="64" spans="1:8" ht="18" x14ac:dyDescent="0.25">
      <c r="A64" s="35"/>
      <c r="B64" s="40"/>
      <c r="C64" s="40"/>
      <c r="D64" s="36"/>
      <c r="E64" s="36"/>
      <c r="F64" s="41"/>
      <c r="G64" s="40"/>
      <c r="H64" s="2"/>
    </row>
    <row r="65" spans="1:8" ht="15.75" x14ac:dyDescent="0.25">
      <c r="A65" s="4" t="s">
        <v>51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52</v>
      </c>
      <c r="B66" s="40"/>
      <c r="C66" s="40"/>
      <c r="D66" s="40"/>
      <c r="E66" s="40"/>
      <c r="F66" s="41"/>
      <c r="G66" s="40"/>
      <c r="H66" s="2"/>
    </row>
    <row r="67" spans="1:8" ht="18" x14ac:dyDescent="0.25">
      <c r="A67" s="4"/>
      <c r="B67" s="39"/>
      <c r="C67" s="39"/>
      <c r="D67" s="39"/>
      <c r="E67" s="39"/>
      <c r="F67" s="37"/>
      <c r="G67" s="39"/>
      <c r="H67" s="2"/>
    </row>
    <row r="68" spans="1:8" x14ac:dyDescent="0.2">
      <c r="A68" s="42" t="s">
        <v>53</v>
      </c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68"/>
  <sheetViews>
    <sheetView showOutlineSymbols="0" zoomScale="87" zoomScaleNormal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JULY 2019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91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106" t="s">
        <v>10</v>
      </c>
      <c r="B9" s="13"/>
      <c r="C9" s="14"/>
      <c r="D9" s="86"/>
      <c r="E9" s="87"/>
      <c r="F9" s="87"/>
      <c r="G9" s="88"/>
      <c r="H9" s="15"/>
    </row>
    <row r="10" spans="1:8" ht="15.75" x14ac:dyDescent="0.25">
      <c r="A10" s="106" t="s">
        <v>11</v>
      </c>
      <c r="B10" s="13"/>
      <c r="C10" s="14"/>
      <c r="D10" s="86"/>
      <c r="E10" s="87"/>
      <c r="F10" s="87"/>
      <c r="G10" s="88"/>
      <c r="H10" s="15"/>
    </row>
    <row r="11" spans="1:8" ht="15.75" x14ac:dyDescent="0.25">
      <c r="A11" s="106" t="s">
        <v>76</v>
      </c>
      <c r="B11" s="13"/>
      <c r="C11" s="14"/>
      <c r="D11" s="86"/>
      <c r="E11" s="87"/>
      <c r="F11" s="87"/>
      <c r="G11" s="88"/>
      <c r="H11" s="15"/>
    </row>
    <row r="12" spans="1:8" ht="15.75" x14ac:dyDescent="0.25">
      <c r="A12" s="106" t="s">
        <v>12</v>
      </c>
      <c r="B12" s="13"/>
      <c r="C12" s="14"/>
      <c r="D12" s="86"/>
      <c r="E12" s="87"/>
      <c r="F12" s="87"/>
      <c r="G12" s="88"/>
      <c r="H12" s="15"/>
    </row>
    <row r="13" spans="1:8" ht="15.75" x14ac:dyDescent="0.25">
      <c r="A13" s="106" t="s">
        <v>130</v>
      </c>
      <c r="B13" s="13"/>
      <c r="C13" s="14"/>
      <c r="D13" s="86"/>
      <c r="E13" s="87"/>
      <c r="F13" s="87"/>
      <c r="G13" s="88"/>
      <c r="H13" s="15"/>
    </row>
    <row r="14" spans="1:8" ht="15.75" x14ac:dyDescent="0.25">
      <c r="A14" s="106" t="s">
        <v>109</v>
      </c>
      <c r="B14" s="13"/>
      <c r="C14" s="14"/>
      <c r="D14" s="86"/>
      <c r="E14" s="87"/>
      <c r="F14" s="87"/>
      <c r="G14" s="88"/>
      <c r="H14" s="15"/>
    </row>
    <row r="15" spans="1:8" ht="15.75" x14ac:dyDescent="0.25">
      <c r="A15" s="106" t="s">
        <v>61</v>
      </c>
      <c r="B15" s="13"/>
      <c r="C15" s="14"/>
      <c r="D15" s="86"/>
      <c r="E15" s="87"/>
      <c r="F15" s="87"/>
      <c r="G15" s="88"/>
      <c r="H15" s="15"/>
    </row>
    <row r="16" spans="1:8" ht="15.75" x14ac:dyDescent="0.25">
      <c r="A16" s="106" t="s">
        <v>77</v>
      </c>
      <c r="B16" s="13"/>
      <c r="C16" s="14"/>
      <c r="D16" s="86"/>
      <c r="E16" s="87"/>
      <c r="F16" s="87"/>
      <c r="G16" s="88"/>
      <c r="H16" s="15"/>
    </row>
    <row r="17" spans="1:8" ht="15.75" x14ac:dyDescent="0.25">
      <c r="A17" s="106" t="s">
        <v>25</v>
      </c>
      <c r="B17" s="13"/>
      <c r="C17" s="14"/>
      <c r="D17" s="86">
        <v>1</v>
      </c>
      <c r="E17" s="87">
        <v>120061</v>
      </c>
      <c r="F17" s="87">
        <v>23381</v>
      </c>
      <c r="G17" s="88">
        <f>F17/E17</f>
        <v>0.1947426724748253</v>
      </c>
      <c r="H17" s="15"/>
    </row>
    <row r="18" spans="1:8" ht="15.75" x14ac:dyDescent="0.25">
      <c r="A18" s="106" t="s">
        <v>14</v>
      </c>
      <c r="B18" s="13"/>
      <c r="C18" s="14"/>
      <c r="D18" s="86">
        <v>1</v>
      </c>
      <c r="E18" s="87">
        <v>208998</v>
      </c>
      <c r="F18" s="87">
        <v>8816</v>
      </c>
      <c r="G18" s="88">
        <f>F18/E18</f>
        <v>4.2182221839443437E-2</v>
      </c>
      <c r="H18" s="15"/>
    </row>
    <row r="19" spans="1:8" ht="15.75" x14ac:dyDescent="0.25">
      <c r="A19" s="106" t="s">
        <v>15</v>
      </c>
      <c r="B19" s="13"/>
      <c r="C19" s="14"/>
      <c r="D19" s="86"/>
      <c r="E19" s="87"/>
      <c r="F19" s="87"/>
      <c r="G19" s="88"/>
      <c r="H19" s="15"/>
    </row>
    <row r="20" spans="1:8" ht="15.75" x14ac:dyDescent="0.25">
      <c r="A20" s="106" t="s">
        <v>16</v>
      </c>
      <c r="B20" s="13"/>
      <c r="C20" s="14"/>
      <c r="D20" s="86"/>
      <c r="E20" s="87"/>
      <c r="F20" s="87"/>
      <c r="G20" s="88"/>
      <c r="H20" s="15"/>
    </row>
    <row r="21" spans="1:8" ht="15.75" x14ac:dyDescent="0.25">
      <c r="A21" s="106" t="s">
        <v>78</v>
      </c>
      <c r="B21" s="13"/>
      <c r="C21" s="14"/>
      <c r="D21" s="86"/>
      <c r="E21" s="87"/>
      <c r="F21" s="87"/>
      <c r="G21" s="88"/>
      <c r="H21" s="15"/>
    </row>
    <row r="22" spans="1:8" ht="15.75" x14ac:dyDescent="0.25">
      <c r="A22" s="106" t="s">
        <v>148</v>
      </c>
      <c r="B22" s="13"/>
      <c r="C22" s="14"/>
      <c r="D22" s="86">
        <v>1</v>
      </c>
      <c r="E22" s="87">
        <v>18323</v>
      </c>
      <c r="F22" s="87">
        <v>11353</v>
      </c>
      <c r="G22" s="88">
        <f>F22/E22</f>
        <v>0.61960377667412536</v>
      </c>
      <c r="H22" s="15"/>
    </row>
    <row r="23" spans="1:8" ht="15.75" x14ac:dyDescent="0.25">
      <c r="A23" s="106" t="s">
        <v>18</v>
      </c>
      <c r="B23" s="13"/>
      <c r="C23" s="14"/>
      <c r="D23" s="86"/>
      <c r="E23" s="87"/>
      <c r="F23" s="87"/>
      <c r="G23" s="88"/>
      <c r="H23" s="15"/>
    </row>
    <row r="24" spans="1:8" ht="15.75" x14ac:dyDescent="0.25">
      <c r="A24" s="106" t="s">
        <v>19</v>
      </c>
      <c r="B24" s="13"/>
      <c r="C24" s="14"/>
      <c r="D24" s="86"/>
      <c r="E24" s="87"/>
      <c r="F24" s="87"/>
      <c r="G24" s="88"/>
      <c r="H24" s="15"/>
    </row>
    <row r="25" spans="1:8" ht="15.75" x14ac:dyDescent="0.25">
      <c r="A25" s="107" t="s">
        <v>20</v>
      </c>
      <c r="B25" s="13"/>
      <c r="C25" s="14"/>
      <c r="D25" s="86"/>
      <c r="E25" s="87"/>
      <c r="F25" s="87"/>
      <c r="G25" s="88"/>
      <c r="H25" s="15"/>
    </row>
    <row r="26" spans="1:8" ht="15.75" x14ac:dyDescent="0.25">
      <c r="A26" s="107" t="s">
        <v>21</v>
      </c>
      <c r="B26" s="13"/>
      <c r="C26" s="14"/>
      <c r="D26" s="86"/>
      <c r="E26" s="87"/>
      <c r="F26" s="87"/>
      <c r="G26" s="88"/>
      <c r="H26" s="15"/>
    </row>
    <row r="27" spans="1:8" ht="15.75" x14ac:dyDescent="0.25">
      <c r="A27" s="83" t="s">
        <v>22</v>
      </c>
      <c r="B27" s="13"/>
      <c r="C27" s="14"/>
      <c r="D27" s="86"/>
      <c r="E27" s="87"/>
      <c r="F27" s="87"/>
      <c r="G27" s="88"/>
      <c r="H27" s="15"/>
    </row>
    <row r="28" spans="1:8" ht="15.75" x14ac:dyDescent="0.25">
      <c r="A28" s="83" t="s">
        <v>23</v>
      </c>
      <c r="B28" s="13"/>
      <c r="C28" s="14"/>
      <c r="D28" s="86"/>
      <c r="E28" s="87"/>
      <c r="F28" s="87"/>
      <c r="G28" s="88"/>
      <c r="H28" s="15"/>
    </row>
    <row r="29" spans="1:8" ht="15.75" x14ac:dyDescent="0.25">
      <c r="A29" s="83" t="s">
        <v>24</v>
      </c>
      <c r="B29" s="13"/>
      <c r="C29" s="14"/>
      <c r="D29" s="86"/>
      <c r="E29" s="87"/>
      <c r="F29" s="87"/>
      <c r="G29" s="88"/>
      <c r="H29" s="15"/>
    </row>
    <row r="30" spans="1:8" ht="15.75" x14ac:dyDescent="0.25">
      <c r="A30" s="83" t="s">
        <v>126</v>
      </c>
      <c r="B30" s="13"/>
      <c r="C30" s="14"/>
      <c r="D30" s="86"/>
      <c r="E30" s="87"/>
      <c r="F30" s="87"/>
      <c r="G30" s="88"/>
      <c r="H30" s="15"/>
    </row>
    <row r="31" spans="1:8" ht="15.75" x14ac:dyDescent="0.25">
      <c r="A31" s="83" t="s">
        <v>27</v>
      </c>
      <c r="B31" s="13"/>
      <c r="C31" s="14"/>
      <c r="D31" s="86">
        <v>1</v>
      </c>
      <c r="E31" s="87">
        <v>28083</v>
      </c>
      <c r="F31" s="87">
        <v>8621</v>
      </c>
      <c r="G31" s="88">
        <f>F31/E31</f>
        <v>0.30698287220026349</v>
      </c>
      <c r="H31" s="15"/>
    </row>
    <row r="32" spans="1:8" ht="15.75" x14ac:dyDescent="0.25">
      <c r="A32" s="83" t="s">
        <v>57</v>
      </c>
      <c r="B32" s="13"/>
      <c r="C32" s="14"/>
      <c r="D32" s="86">
        <v>1</v>
      </c>
      <c r="E32" s="87">
        <v>6188</v>
      </c>
      <c r="F32" s="87">
        <v>-1962</v>
      </c>
      <c r="G32" s="88">
        <f>F32/E32</f>
        <v>-0.31706528765352293</v>
      </c>
      <c r="H32" s="15"/>
    </row>
    <row r="33" spans="1:8" ht="15.75" x14ac:dyDescent="0.25">
      <c r="A33" s="83" t="s">
        <v>135</v>
      </c>
      <c r="B33" s="13"/>
      <c r="C33" s="14"/>
      <c r="D33" s="86">
        <v>3</v>
      </c>
      <c r="E33" s="87">
        <v>240591</v>
      </c>
      <c r="F33" s="87">
        <v>52739</v>
      </c>
      <c r="G33" s="88">
        <f>F33/E33</f>
        <v>0.21920603846361666</v>
      </c>
      <c r="H33" s="15"/>
    </row>
    <row r="34" spans="1:8" ht="15.75" x14ac:dyDescent="0.25">
      <c r="A34" s="83" t="s">
        <v>132</v>
      </c>
      <c r="B34" s="13"/>
      <c r="C34" s="14"/>
      <c r="D34" s="86"/>
      <c r="E34" s="87"/>
      <c r="F34" s="87"/>
      <c r="G34" s="88"/>
      <c r="H34" s="15"/>
    </row>
    <row r="35" spans="1:8" x14ac:dyDescent="0.2">
      <c r="A35" s="16" t="s">
        <v>28</v>
      </c>
      <c r="B35" s="13"/>
      <c r="C35" s="14"/>
      <c r="D35" s="90"/>
      <c r="E35" s="108"/>
      <c r="F35" s="87"/>
      <c r="G35" s="92"/>
      <c r="H35" s="15"/>
    </row>
    <row r="36" spans="1:8" x14ac:dyDescent="0.2">
      <c r="A36" s="16" t="s">
        <v>47</v>
      </c>
      <c r="B36" s="13"/>
      <c r="C36" s="14"/>
      <c r="D36" s="90"/>
      <c r="E36" s="108"/>
      <c r="F36" s="87"/>
      <c r="G36" s="92"/>
      <c r="H36" s="15"/>
    </row>
    <row r="37" spans="1:8" x14ac:dyDescent="0.2">
      <c r="A37" s="16" t="s">
        <v>30</v>
      </c>
      <c r="B37" s="13"/>
      <c r="C37" s="14"/>
      <c r="D37" s="90"/>
      <c r="E37" s="108"/>
      <c r="F37" s="87"/>
      <c r="G37" s="92"/>
      <c r="H37" s="15"/>
    </row>
    <row r="38" spans="1:8" x14ac:dyDescent="0.2">
      <c r="A38" s="17"/>
      <c r="B38" s="18"/>
      <c r="C38" s="14"/>
      <c r="D38" s="90"/>
      <c r="E38" s="93"/>
      <c r="F38" s="93"/>
      <c r="G38" s="92"/>
      <c r="H38" s="15"/>
    </row>
    <row r="39" spans="1:8" ht="15.75" x14ac:dyDescent="0.25">
      <c r="A39" s="19" t="s">
        <v>31</v>
      </c>
      <c r="B39" s="20"/>
      <c r="C39" s="21"/>
      <c r="D39" s="94">
        <f>SUM(D9:D38)</f>
        <v>8</v>
      </c>
      <c r="E39" s="95">
        <f>SUM(E9:E38)</f>
        <v>622244</v>
      </c>
      <c r="F39" s="95">
        <f>SUM(F9:F38)</f>
        <v>102948</v>
      </c>
      <c r="G39" s="96">
        <f>F39/E39</f>
        <v>0.16544635223481463</v>
      </c>
      <c r="H39" s="15"/>
    </row>
    <row r="40" spans="1:8" ht="15.75" x14ac:dyDescent="0.25">
      <c r="A40" s="22"/>
      <c r="B40" s="22"/>
      <c r="C40" s="22"/>
      <c r="D40" s="97"/>
      <c r="E40" s="98"/>
      <c r="F40" s="99"/>
      <c r="G40" s="99"/>
      <c r="H40" s="2"/>
    </row>
    <row r="41" spans="1:8" ht="18" x14ac:dyDescent="0.25">
      <c r="A41" s="23" t="s">
        <v>32</v>
      </c>
      <c r="B41" s="24"/>
      <c r="C41" s="24"/>
      <c r="D41" s="25"/>
      <c r="E41" s="100"/>
      <c r="F41" s="101"/>
      <c r="G41" s="101"/>
      <c r="H41" s="2"/>
    </row>
    <row r="42" spans="1:8" ht="15.75" x14ac:dyDescent="0.25">
      <c r="A42" s="26"/>
      <c r="B42" s="26"/>
      <c r="C42" s="26"/>
      <c r="D42" s="102"/>
      <c r="E42" s="25" t="s">
        <v>33</v>
      </c>
      <c r="F42" s="25" t="s">
        <v>33</v>
      </c>
      <c r="G42" s="25" t="s">
        <v>5</v>
      </c>
      <c r="H42" s="2"/>
    </row>
    <row r="43" spans="1:8" ht="15.75" x14ac:dyDescent="0.25">
      <c r="A43" s="26"/>
      <c r="B43" s="26"/>
      <c r="C43" s="26"/>
      <c r="D43" s="102" t="s">
        <v>6</v>
      </c>
      <c r="E43" s="103" t="s">
        <v>34</v>
      </c>
      <c r="F43" s="101" t="s">
        <v>8</v>
      </c>
      <c r="G43" s="101" t="s">
        <v>35</v>
      </c>
      <c r="H43" s="2"/>
    </row>
    <row r="44" spans="1:8" ht="15.75" x14ac:dyDescent="0.25">
      <c r="A44" s="27" t="s">
        <v>36</v>
      </c>
      <c r="B44" s="28"/>
      <c r="C44" s="14"/>
      <c r="D44" s="86">
        <v>38</v>
      </c>
      <c r="E44" s="87">
        <v>3112283.35</v>
      </c>
      <c r="F44" s="87">
        <v>170225</v>
      </c>
      <c r="G44" s="88">
        <f>1-(+F44/E44)</f>
        <v>0.94530542985425803</v>
      </c>
      <c r="H44" s="15"/>
    </row>
    <row r="45" spans="1:8" ht="15.75" x14ac:dyDescent="0.25">
      <c r="A45" s="27" t="s">
        <v>37</v>
      </c>
      <c r="B45" s="28"/>
      <c r="C45" s="14"/>
      <c r="D45" s="86"/>
      <c r="E45" s="87"/>
      <c r="F45" s="87"/>
      <c r="G45" s="88"/>
      <c r="H45" s="15"/>
    </row>
    <row r="46" spans="1:8" ht="15.75" x14ac:dyDescent="0.25">
      <c r="A46" s="27" t="s">
        <v>38</v>
      </c>
      <c r="B46" s="28"/>
      <c r="C46" s="14"/>
      <c r="D46" s="86">
        <v>48</v>
      </c>
      <c r="E46" s="87">
        <v>2499685</v>
      </c>
      <c r="F46" s="87">
        <v>164602.44</v>
      </c>
      <c r="G46" s="88">
        <f>1-(+F46/E46)</f>
        <v>0.93415072699160095</v>
      </c>
      <c r="H46" s="15"/>
    </row>
    <row r="47" spans="1:8" ht="15.75" x14ac:dyDescent="0.25">
      <c r="A47" s="27" t="s">
        <v>39</v>
      </c>
      <c r="B47" s="28"/>
      <c r="C47" s="14"/>
      <c r="D47" s="86"/>
      <c r="E47" s="87"/>
      <c r="F47" s="87"/>
      <c r="G47" s="88"/>
      <c r="H47" s="15"/>
    </row>
    <row r="48" spans="1:8" ht="15.75" x14ac:dyDescent="0.25">
      <c r="A48" s="27" t="s">
        <v>40</v>
      </c>
      <c r="B48" s="28"/>
      <c r="C48" s="14"/>
      <c r="D48" s="86">
        <v>31</v>
      </c>
      <c r="E48" s="87">
        <v>2588620.7400000002</v>
      </c>
      <c r="F48" s="87">
        <v>239065.18</v>
      </c>
      <c r="G48" s="88">
        <f>1-(+F48/E48)</f>
        <v>0.90764766104748118</v>
      </c>
      <c r="H48" s="15"/>
    </row>
    <row r="49" spans="1:8" ht="15.75" x14ac:dyDescent="0.25">
      <c r="A49" s="27" t="s">
        <v>41</v>
      </c>
      <c r="B49" s="28"/>
      <c r="C49" s="14"/>
      <c r="D49" s="86"/>
      <c r="E49" s="87"/>
      <c r="F49" s="87"/>
      <c r="G49" s="88"/>
      <c r="H49" s="15"/>
    </row>
    <row r="50" spans="1:8" ht="15.75" x14ac:dyDescent="0.25">
      <c r="A50" s="27" t="s">
        <v>42</v>
      </c>
      <c r="B50" s="28"/>
      <c r="C50" s="14"/>
      <c r="D50" s="86">
        <v>3</v>
      </c>
      <c r="E50" s="87">
        <v>191930</v>
      </c>
      <c r="F50" s="87">
        <v>4175</v>
      </c>
      <c r="G50" s="88">
        <f>1-(+F50/E50)</f>
        <v>0.9782472776533111</v>
      </c>
      <c r="H50" s="15"/>
    </row>
    <row r="51" spans="1:8" ht="15.75" x14ac:dyDescent="0.25">
      <c r="A51" s="27" t="s">
        <v>43</v>
      </c>
      <c r="B51" s="28"/>
      <c r="C51" s="14"/>
      <c r="D51" s="86"/>
      <c r="E51" s="87"/>
      <c r="F51" s="87"/>
      <c r="G51" s="88"/>
      <c r="H51" s="15"/>
    </row>
    <row r="52" spans="1:8" ht="15.75" x14ac:dyDescent="0.25">
      <c r="A52" s="27" t="s">
        <v>44</v>
      </c>
      <c r="B52" s="28"/>
      <c r="C52" s="14"/>
      <c r="D52" s="86"/>
      <c r="E52" s="87"/>
      <c r="F52" s="87"/>
      <c r="G52" s="88"/>
      <c r="H52" s="15"/>
    </row>
    <row r="53" spans="1:8" ht="15.75" x14ac:dyDescent="0.25">
      <c r="A53" s="27" t="s">
        <v>65</v>
      </c>
      <c r="B53" s="30"/>
      <c r="C53" s="14"/>
      <c r="D53" s="125">
        <v>304</v>
      </c>
      <c r="E53" s="126">
        <v>21662858.309999999</v>
      </c>
      <c r="F53" s="126">
        <v>2715642.26</v>
      </c>
      <c r="G53" s="88">
        <f>1-(+F53/E53)</f>
        <v>0.87464063046812224</v>
      </c>
      <c r="H53" s="15"/>
    </row>
    <row r="54" spans="1:8" ht="15.75" x14ac:dyDescent="0.25">
      <c r="A54" s="27" t="s">
        <v>66</v>
      </c>
      <c r="B54" s="30"/>
      <c r="C54" s="14"/>
      <c r="D54" s="86"/>
      <c r="E54" s="87"/>
      <c r="F54" s="87"/>
      <c r="G54" s="88"/>
      <c r="H54" s="15"/>
    </row>
    <row r="55" spans="1:8" x14ac:dyDescent="0.2">
      <c r="A55" s="16" t="s">
        <v>45</v>
      </c>
      <c r="B55" s="30"/>
      <c r="C55" s="14"/>
      <c r="D55" s="90"/>
      <c r="E55" s="109"/>
      <c r="F55" s="87"/>
      <c r="G55" s="92"/>
      <c r="H55" s="15"/>
    </row>
    <row r="56" spans="1:8" x14ac:dyDescent="0.2">
      <c r="A56" s="16" t="s">
        <v>46</v>
      </c>
      <c r="B56" s="28"/>
      <c r="C56" s="14"/>
      <c r="D56" s="90"/>
      <c r="E56" s="109"/>
      <c r="F56" s="87"/>
      <c r="G56" s="92"/>
      <c r="H56" s="15"/>
    </row>
    <row r="57" spans="1:8" x14ac:dyDescent="0.2">
      <c r="A57" s="16" t="s">
        <v>47</v>
      </c>
      <c r="B57" s="28"/>
      <c r="C57" s="14"/>
      <c r="D57" s="90"/>
      <c r="E57" s="108"/>
      <c r="F57" s="87"/>
      <c r="G57" s="92"/>
      <c r="H57" s="15"/>
    </row>
    <row r="58" spans="1:8" x14ac:dyDescent="0.2">
      <c r="A58" s="16" t="s">
        <v>30</v>
      </c>
      <c r="B58" s="28"/>
      <c r="C58" s="14"/>
      <c r="D58" s="90"/>
      <c r="E58" s="108"/>
      <c r="F58" s="87"/>
      <c r="G58" s="92"/>
      <c r="H58" s="15"/>
    </row>
    <row r="59" spans="1:8" ht="15.75" x14ac:dyDescent="0.25">
      <c r="A59" s="32"/>
      <c r="B59" s="18"/>
      <c r="C59" s="14"/>
      <c r="D59" s="90"/>
      <c r="E59" s="110"/>
      <c r="F59" s="93"/>
      <c r="G59" s="92"/>
      <c r="H59" s="15"/>
    </row>
    <row r="60" spans="1:8" ht="15.75" x14ac:dyDescent="0.25">
      <c r="A60" s="20" t="s">
        <v>48</v>
      </c>
      <c r="B60" s="20"/>
      <c r="C60" s="21"/>
      <c r="D60" s="94">
        <f>SUM(D44:D56)</f>
        <v>424</v>
      </c>
      <c r="E60" s="95">
        <f>SUM(E44:E59)</f>
        <v>30055377.399999999</v>
      </c>
      <c r="F60" s="95">
        <f>SUM(F44:F59)</f>
        <v>3293709.88</v>
      </c>
      <c r="G60" s="96">
        <f>1-(F60/E60)</f>
        <v>0.8904119606896036</v>
      </c>
      <c r="H60" s="15"/>
    </row>
    <row r="61" spans="1:8" x14ac:dyDescent="0.2">
      <c r="A61" s="33"/>
      <c r="B61" s="33"/>
      <c r="C61" s="50"/>
      <c r="D61" s="111"/>
      <c r="E61" s="105"/>
      <c r="F61" s="34"/>
      <c r="G61" s="34"/>
      <c r="H61" s="2"/>
    </row>
    <row r="62" spans="1:8" ht="18" x14ac:dyDescent="0.25">
      <c r="A62" s="35" t="s">
        <v>49</v>
      </c>
      <c r="B62" s="36"/>
      <c r="C62" s="39"/>
      <c r="D62" s="51"/>
      <c r="E62" s="36"/>
      <c r="F62" s="37">
        <f>F60+F39</f>
        <v>3396657.88</v>
      </c>
      <c r="G62" s="36"/>
      <c r="H62" s="2"/>
    </row>
    <row r="63" spans="1:8" ht="18" x14ac:dyDescent="0.25">
      <c r="A63" s="38"/>
      <c r="B63" s="39"/>
      <c r="C63" s="39"/>
      <c r="D63" s="52"/>
      <c r="E63" s="39"/>
      <c r="F63" s="37"/>
      <c r="G63" s="39"/>
      <c r="H63" s="2"/>
    </row>
    <row r="64" spans="1:8" ht="15.75" x14ac:dyDescent="0.25">
      <c r="A64" s="4" t="s">
        <v>50</v>
      </c>
      <c r="B64" s="40"/>
      <c r="C64" s="40"/>
      <c r="D64" s="40"/>
      <c r="E64" s="40"/>
      <c r="F64" s="41"/>
      <c r="G64" s="40"/>
      <c r="H64" s="2"/>
    </row>
    <row r="65" spans="1:8" ht="15.75" x14ac:dyDescent="0.25">
      <c r="A65" s="4" t="s">
        <v>51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52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/>
      <c r="B67" s="40"/>
      <c r="C67" s="40"/>
      <c r="D67" s="40"/>
      <c r="E67" s="40"/>
      <c r="F67" s="41"/>
      <c r="G67" s="40"/>
      <c r="H67" s="2"/>
    </row>
    <row r="68" spans="1:8" ht="18" x14ac:dyDescent="0.25">
      <c r="A68" s="42" t="s">
        <v>53</v>
      </c>
      <c r="B68" s="39"/>
      <c r="C68" s="39"/>
      <c r="D68" s="39"/>
      <c r="E68" s="39"/>
      <c r="F68" s="37"/>
      <c r="G68" s="39"/>
      <c r="H68" s="2"/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="87" zoomScaleNormal="87" workbookViewId="0">
      <selection activeCell="D9" sqref="D9"/>
    </sheetView>
  </sheetViews>
  <sheetFormatPr defaultRowHeight="15" x14ac:dyDescent="0.2"/>
  <cols>
    <col min="1" max="1" width="9.6640625" style="58" customWidth="1"/>
    <col min="2" max="2" width="15.6640625" style="58" customWidth="1"/>
    <col min="3" max="3" width="3.6640625" style="58" customWidth="1"/>
    <col min="4" max="4" width="6.6640625" style="58" customWidth="1"/>
    <col min="5" max="6" width="14.6640625" style="58" customWidth="1"/>
    <col min="7" max="7" width="11.6640625" style="58" customWidth="1"/>
    <col min="8" max="8" width="3.6640625" style="58" customWidth="1"/>
    <col min="9" max="16384" width="8.88671875" style="58"/>
  </cols>
  <sheetData>
    <row r="1" spans="1:8" ht="23.25" x14ac:dyDescent="0.35">
      <c r="A1" s="57" t="s">
        <v>0</v>
      </c>
      <c r="B1" s="21"/>
      <c r="C1" s="21"/>
      <c r="D1" s="21"/>
      <c r="E1" s="21"/>
      <c r="F1" s="21"/>
      <c r="G1" s="21"/>
      <c r="H1" s="21"/>
    </row>
    <row r="2" spans="1:8" ht="23.25" x14ac:dyDescent="0.35">
      <c r="A2" s="57" t="s">
        <v>1</v>
      </c>
      <c r="B2" s="21"/>
      <c r="C2" s="21"/>
      <c r="D2" s="21"/>
      <c r="E2" s="21"/>
      <c r="F2" s="21"/>
      <c r="G2" s="21"/>
      <c r="H2" s="21"/>
    </row>
    <row r="3" spans="1:8" ht="23.25" x14ac:dyDescent="0.35">
      <c r="A3" s="1" t="str">
        <f>ARG!$A$3</f>
        <v>MONTH ENDED:   JULY 2019</v>
      </c>
      <c r="B3" s="21"/>
      <c r="C3" s="21"/>
      <c r="D3" s="21"/>
      <c r="E3" s="21"/>
      <c r="F3" s="21"/>
      <c r="G3" s="21"/>
      <c r="H3" s="21"/>
    </row>
    <row r="4" spans="1:8" x14ac:dyDescent="0.2">
      <c r="A4" s="73"/>
      <c r="B4" s="73"/>
      <c r="C4" s="73"/>
      <c r="D4" s="73"/>
      <c r="E4" s="73"/>
      <c r="F4" s="5"/>
      <c r="G4" s="5"/>
      <c r="H4" s="21"/>
    </row>
    <row r="5" spans="1:8" ht="23.25" x14ac:dyDescent="0.35">
      <c r="A5" s="21"/>
      <c r="B5" s="73"/>
      <c r="C5" s="73"/>
      <c r="D5" s="74" t="s">
        <v>103</v>
      </c>
      <c r="E5" s="75"/>
      <c r="F5" s="8"/>
      <c r="G5" s="5"/>
      <c r="H5" s="76"/>
    </row>
    <row r="6" spans="1:8" ht="18" x14ac:dyDescent="0.25">
      <c r="A6" s="23" t="s">
        <v>3</v>
      </c>
      <c r="B6" s="73"/>
      <c r="C6" s="73"/>
      <c r="D6" s="73"/>
      <c r="E6" s="73"/>
      <c r="F6" s="5"/>
      <c r="G6" s="5"/>
      <c r="H6" s="76"/>
    </row>
    <row r="7" spans="1:8" ht="15.75" x14ac:dyDescent="0.25">
      <c r="A7" s="77"/>
      <c r="B7" s="77"/>
      <c r="C7" s="77"/>
      <c r="D7" s="77"/>
      <c r="E7" s="25" t="s">
        <v>4</v>
      </c>
      <c r="F7" s="25" t="s">
        <v>4</v>
      </c>
      <c r="G7" s="12" t="s">
        <v>5</v>
      </c>
      <c r="H7" s="24"/>
    </row>
    <row r="8" spans="1:8" ht="15.75" x14ac:dyDescent="0.25">
      <c r="A8" s="77"/>
      <c r="B8" s="77"/>
      <c r="C8" s="77"/>
      <c r="D8" s="25" t="s">
        <v>6</v>
      </c>
      <c r="E8" s="25" t="s">
        <v>7</v>
      </c>
      <c r="F8" s="12" t="s">
        <v>8</v>
      </c>
      <c r="G8" s="12" t="s">
        <v>9</v>
      </c>
      <c r="H8" s="24"/>
    </row>
    <row r="9" spans="1:8" ht="15.75" x14ac:dyDescent="0.25">
      <c r="A9" s="106" t="s">
        <v>10</v>
      </c>
      <c r="B9" s="13"/>
      <c r="C9" s="14"/>
      <c r="D9" s="86"/>
      <c r="E9" s="87"/>
      <c r="F9" s="87"/>
      <c r="G9" s="88"/>
      <c r="H9" s="79"/>
    </row>
    <row r="10" spans="1:8" ht="15.75" x14ac:dyDescent="0.25">
      <c r="A10" s="106" t="s">
        <v>11</v>
      </c>
      <c r="B10" s="13"/>
      <c r="C10" s="14"/>
      <c r="D10" s="86">
        <v>1</v>
      </c>
      <c r="E10" s="87">
        <v>46631</v>
      </c>
      <c r="F10" s="87">
        <v>-2073.5</v>
      </c>
      <c r="G10" s="88">
        <f>F10/E10</f>
        <v>-4.4466127683300806E-2</v>
      </c>
      <c r="H10" s="79"/>
    </row>
    <row r="11" spans="1:8" ht="15.75" x14ac:dyDescent="0.25">
      <c r="A11" s="106" t="s">
        <v>56</v>
      </c>
      <c r="B11" s="13"/>
      <c r="C11" s="14"/>
      <c r="D11" s="86"/>
      <c r="E11" s="87"/>
      <c r="F11" s="87"/>
      <c r="G11" s="88"/>
      <c r="H11" s="79"/>
    </row>
    <row r="12" spans="1:8" ht="15.75" x14ac:dyDescent="0.25">
      <c r="A12" s="106" t="s">
        <v>69</v>
      </c>
      <c r="B12" s="13"/>
      <c r="C12" s="14"/>
      <c r="D12" s="86"/>
      <c r="E12" s="87"/>
      <c r="F12" s="87"/>
      <c r="G12" s="88"/>
      <c r="H12" s="79"/>
    </row>
    <row r="13" spans="1:8" ht="15.75" x14ac:dyDescent="0.25">
      <c r="A13" s="106" t="s">
        <v>13</v>
      </c>
      <c r="B13" s="13"/>
      <c r="C13" s="14"/>
      <c r="D13" s="86"/>
      <c r="E13" s="87"/>
      <c r="F13" s="87"/>
      <c r="G13" s="88"/>
      <c r="H13" s="79"/>
    </row>
    <row r="14" spans="1:8" ht="15.75" x14ac:dyDescent="0.25">
      <c r="A14" s="106" t="s">
        <v>71</v>
      </c>
      <c r="B14" s="13"/>
      <c r="C14" s="14"/>
      <c r="D14" s="86"/>
      <c r="E14" s="87"/>
      <c r="F14" s="87"/>
      <c r="G14" s="88"/>
      <c r="H14" s="79"/>
    </row>
    <row r="15" spans="1:8" ht="15.75" x14ac:dyDescent="0.25">
      <c r="A15" s="106" t="s">
        <v>25</v>
      </c>
      <c r="B15" s="13"/>
      <c r="C15" s="14"/>
      <c r="D15" s="86">
        <v>3</v>
      </c>
      <c r="E15" s="87">
        <v>438207</v>
      </c>
      <c r="F15" s="87">
        <v>113719</v>
      </c>
      <c r="G15" s="88">
        <f>F15/E15</f>
        <v>0.25950977506064488</v>
      </c>
      <c r="H15" s="79"/>
    </row>
    <row r="16" spans="1:8" ht="15.75" x14ac:dyDescent="0.25">
      <c r="A16" s="106" t="s">
        <v>72</v>
      </c>
      <c r="B16" s="13"/>
      <c r="C16" s="14"/>
      <c r="D16" s="86"/>
      <c r="E16" s="87"/>
      <c r="F16" s="87"/>
      <c r="G16" s="88"/>
      <c r="H16" s="79"/>
    </row>
    <row r="17" spans="1:8" ht="15.75" x14ac:dyDescent="0.25">
      <c r="A17" s="106" t="s">
        <v>110</v>
      </c>
      <c r="B17" s="13"/>
      <c r="C17" s="14"/>
      <c r="D17" s="86"/>
      <c r="E17" s="87"/>
      <c r="F17" s="87"/>
      <c r="G17" s="88"/>
      <c r="H17" s="79"/>
    </row>
    <row r="18" spans="1:8" ht="15.75" x14ac:dyDescent="0.25">
      <c r="A18" s="106" t="s">
        <v>14</v>
      </c>
      <c r="B18" s="13"/>
      <c r="C18" s="14"/>
      <c r="D18" s="86"/>
      <c r="E18" s="87"/>
      <c r="F18" s="87"/>
      <c r="G18" s="88"/>
      <c r="H18" s="79"/>
    </row>
    <row r="19" spans="1:8" ht="15.75" x14ac:dyDescent="0.25">
      <c r="A19" s="106" t="s">
        <v>16</v>
      </c>
      <c r="B19" s="13"/>
      <c r="C19" s="14"/>
      <c r="D19" s="86">
        <v>1</v>
      </c>
      <c r="E19" s="87">
        <v>439268</v>
      </c>
      <c r="F19" s="87">
        <v>139687</v>
      </c>
      <c r="G19" s="88">
        <f>F19/E19</f>
        <v>0.31799949006073741</v>
      </c>
      <c r="H19" s="79"/>
    </row>
    <row r="20" spans="1:8" ht="15.75" x14ac:dyDescent="0.25">
      <c r="A20" s="106" t="s">
        <v>102</v>
      </c>
      <c r="B20" s="13"/>
      <c r="C20" s="14"/>
      <c r="D20" s="86"/>
      <c r="E20" s="87"/>
      <c r="F20" s="87"/>
      <c r="G20" s="88"/>
      <c r="H20" s="79"/>
    </row>
    <row r="21" spans="1:8" ht="15.75" x14ac:dyDescent="0.25">
      <c r="A21" s="106" t="s">
        <v>104</v>
      </c>
      <c r="B21" s="13"/>
      <c r="C21" s="14"/>
      <c r="D21" s="86"/>
      <c r="E21" s="87"/>
      <c r="F21" s="87"/>
      <c r="G21" s="88"/>
      <c r="H21" s="79"/>
    </row>
    <row r="22" spans="1:8" ht="15.75" x14ac:dyDescent="0.25">
      <c r="A22" s="106" t="s">
        <v>17</v>
      </c>
      <c r="B22" s="13"/>
      <c r="C22" s="14"/>
      <c r="D22" s="86"/>
      <c r="E22" s="87"/>
      <c r="F22" s="87"/>
      <c r="G22" s="88"/>
      <c r="H22" s="79"/>
    </row>
    <row r="23" spans="1:8" ht="15.75" x14ac:dyDescent="0.25">
      <c r="A23" s="106" t="s">
        <v>117</v>
      </c>
      <c r="B23" s="13"/>
      <c r="C23" s="14"/>
      <c r="D23" s="86"/>
      <c r="E23" s="87"/>
      <c r="F23" s="87"/>
      <c r="G23" s="88"/>
      <c r="H23" s="79"/>
    </row>
    <row r="24" spans="1:8" ht="15.75" x14ac:dyDescent="0.25">
      <c r="A24" s="106" t="s">
        <v>18</v>
      </c>
      <c r="B24" s="13"/>
      <c r="C24" s="14"/>
      <c r="D24" s="86">
        <v>2</v>
      </c>
      <c r="E24" s="87">
        <v>514786</v>
      </c>
      <c r="F24" s="87">
        <v>39203</v>
      </c>
      <c r="G24" s="88">
        <f>F24/E24</f>
        <v>7.6153974661315571E-2</v>
      </c>
      <c r="H24" s="79"/>
    </row>
    <row r="25" spans="1:8" ht="15.75" x14ac:dyDescent="0.25">
      <c r="A25" s="107" t="s">
        <v>20</v>
      </c>
      <c r="B25" s="13"/>
      <c r="C25" s="14"/>
      <c r="D25" s="86">
        <v>2</v>
      </c>
      <c r="E25" s="87">
        <v>23858</v>
      </c>
      <c r="F25" s="87">
        <v>4610</v>
      </c>
      <c r="G25" s="88">
        <f>F25/E25</f>
        <v>0.19322659066141337</v>
      </c>
      <c r="H25" s="79"/>
    </row>
    <row r="26" spans="1:8" ht="15.75" x14ac:dyDescent="0.25">
      <c r="A26" s="107" t="s">
        <v>21</v>
      </c>
      <c r="B26" s="13"/>
      <c r="C26" s="14"/>
      <c r="D26" s="86">
        <v>4</v>
      </c>
      <c r="E26" s="87">
        <v>13647</v>
      </c>
      <c r="F26" s="87">
        <v>13647</v>
      </c>
      <c r="G26" s="88">
        <f>F26/E26</f>
        <v>1</v>
      </c>
      <c r="H26" s="79"/>
    </row>
    <row r="27" spans="1:8" ht="15.75" x14ac:dyDescent="0.25">
      <c r="A27" s="83" t="s">
        <v>22</v>
      </c>
      <c r="B27" s="13"/>
      <c r="C27" s="14"/>
      <c r="D27" s="86"/>
      <c r="E27" s="87"/>
      <c r="F27" s="87"/>
      <c r="G27" s="88"/>
      <c r="H27" s="79"/>
    </row>
    <row r="28" spans="1:8" ht="15.75" x14ac:dyDescent="0.25">
      <c r="A28" s="83" t="s">
        <v>23</v>
      </c>
      <c r="B28" s="13"/>
      <c r="C28" s="14"/>
      <c r="D28" s="86"/>
      <c r="E28" s="87">
        <v>2894</v>
      </c>
      <c r="F28" s="87">
        <v>2894</v>
      </c>
      <c r="G28" s="88">
        <f>F28/E28</f>
        <v>1</v>
      </c>
      <c r="H28" s="79"/>
    </row>
    <row r="29" spans="1:8" ht="15.75" x14ac:dyDescent="0.25">
      <c r="A29" s="83" t="s">
        <v>105</v>
      </c>
      <c r="B29" s="13"/>
      <c r="C29" s="14"/>
      <c r="D29" s="86">
        <v>1</v>
      </c>
      <c r="E29" s="87">
        <v>58645</v>
      </c>
      <c r="F29" s="87">
        <v>25369</v>
      </c>
      <c r="G29" s="88">
        <f>F29/E29</f>
        <v>0.43258589820104015</v>
      </c>
      <c r="H29" s="79"/>
    </row>
    <row r="30" spans="1:8" ht="15.75" x14ac:dyDescent="0.25">
      <c r="A30" s="83" t="s">
        <v>135</v>
      </c>
      <c r="B30" s="13"/>
      <c r="C30" s="14"/>
      <c r="D30" s="86">
        <v>10</v>
      </c>
      <c r="E30" s="87">
        <v>767091</v>
      </c>
      <c r="F30" s="87">
        <v>210737</v>
      </c>
      <c r="G30" s="88">
        <f>F30/E30</f>
        <v>0.27472229500802381</v>
      </c>
      <c r="H30" s="79"/>
    </row>
    <row r="31" spans="1:8" ht="15.75" x14ac:dyDescent="0.25">
      <c r="A31" s="83" t="s">
        <v>144</v>
      </c>
      <c r="B31" s="13"/>
      <c r="C31" s="14"/>
      <c r="D31" s="86"/>
      <c r="E31" s="87"/>
      <c r="F31" s="87"/>
      <c r="G31" s="88"/>
      <c r="H31" s="79"/>
    </row>
    <row r="32" spans="1:8" ht="15.75" x14ac:dyDescent="0.25">
      <c r="A32" s="83" t="s">
        <v>108</v>
      </c>
      <c r="B32" s="13"/>
      <c r="C32" s="14"/>
      <c r="D32" s="86"/>
      <c r="E32" s="87"/>
      <c r="F32" s="87"/>
      <c r="G32" s="88"/>
      <c r="H32" s="79"/>
    </row>
    <row r="33" spans="1:8" ht="15.75" x14ac:dyDescent="0.25">
      <c r="A33" s="83" t="s">
        <v>73</v>
      </c>
      <c r="B33" s="13"/>
      <c r="C33" s="14"/>
      <c r="D33" s="86"/>
      <c r="E33" s="87"/>
      <c r="F33" s="87"/>
      <c r="G33" s="88"/>
      <c r="H33" s="79"/>
    </row>
    <row r="34" spans="1:8" ht="15.75" x14ac:dyDescent="0.25">
      <c r="A34" s="83" t="s">
        <v>106</v>
      </c>
      <c r="B34" s="13"/>
      <c r="C34" s="14"/>
      <c r="D34" s="86"/>
      <c r="E34" s="87"/>
      <c r="F34" s="87"/>
      <c r="G34" s="88"/>
      <c r="H34" s="79"/>
    </row>
    <row r="35" spans="1:8" x14ac:dyDescent="0.2">
      <c r="A35" s="16" t="s">
        <v>28</v>
      </c>
      <c r="B35" s="13"/>
      <c r="C35" s="14"/>
      <c r="D35" s="90"/>
      <c r="E35" s="108">
        <v>21180</v>
      </c>
      <c r="F35" s="87">
        <v>3120</v>
      </c>
      <c r="G35" s="92"/>
      <c r="H35" s="79"/>
    </row>
    <row r="36" spans="1:8" x14ac:dyDescent="0.2">
      <c r="A36" s="16" t="s">
        <v>47</v>
      </c>
      <c r="B36" s="13"/>
      <c r="C36" s="14"/>
      <c r="D36" s="90"/>
      <c r="E36" s="108"/>
      <c r="F36" s="87"/>
      <c r="G36" s="92"/>
      <c r="H36" s="79"/>
    </row>
    <row r="37" spans="1:8" x14ac:dyDescent="0.2">
      <c r="A37" s="16" t="s">
        <v>30</v>
      </c>
      <c r="B37" s="13"/>
      <c r="C37" s="14"/>
      <c r="D37" s="90"/>
      <c r="E37" s="91"/>
      <c r="F37" s="89"/>
      <c r="G37" s="92"/>
      <c r="H37" s="79"/>
    </row>
    <row r="38" spans="1:8" x14ac:dyDescent="0.2">
      <c r="A38" s="17"/>
      <c r="B38" s="18"/>
      <c r="C38" s="14"/>
      <c r="D38" s="90"/>
      <c r="E38" s="93"/>
      <c r="F38" s="93"/>
      <c r="G38" s="92"/>
      <c r="H38" s="79"/>
    </row>
    <row r="39" spans="1:8" ht="15.75" x14ac:dyDescent="0.25">
      <c r="A39" s="19" t="s">
        <v>31</v>
      </c>
      <c r="B39" s="20"/>
      <c r="C39" s="21"/>
      <c r="D39" s="94">
        <f>SUM(D9:D38)</f>
        <v>24</v>
      </c>
      <c r="E39" s="95">
        <f>SUM(E9:E38)</f>
        <v>2326207</v>
      </c>
      <c r="F39" s="95">
        <f>SUM(F9:F38)</f>
        <v>550912.5</v>
      </c>
      <c r="G39" s="96">
        <f>F39/E39</f>
        <v>0.23682866572063449</v>
      </c>
      <c r="H39" s="80"/>
    </row>
    <row r="40" spans="1:8" ht="15.75" x14ac:dyDescent="0.25">
      <c r="A40" s="22"/>
      <c r="B40" s="22"/>
      <c r="C40" s="22"/>
      <c r="D40" s="97"/>
      <c r="E40" s="98"/>
      <c r="F40" s="99"/>
      <c r="G40" s="99"/>
      <c r="H40" s="81"/>
    </row>
    <row r="41" spans="1:8" ht="18" x14ac:dyDescent="0.25">
      <c r="A41" s="23" t="s">
        <v>32</v>
      </c>
      <c r="B41" s="24"/>
      <c r="C41" s="24"/>
      <c r="D41" s="25"/>
      <c r="E41" s="100"/>
      <c r="F41" s="101"/>
      <c r="G41" s="101"/>
      <c r="H41" s="81"/>
    </row>
    <row r="42" spans="1:8" ht="15.75" x14ac:dyDescent="0.25">
      <c r="A42" s="26"/>
      <c r="B42" s="26"/>
      <c r="C42" s="26"/>
      <c r="D42" s="102"/>
      <c r="E42" s="25" t="s">
        <v>33</v>
      </c>
      <c r="F42" s="25" t="s">
        <v>33</v>
      </c>
      <c r="G42" s="25" t="s">
        <v>5</v>
      </c>
      <c r="H42" s="81"/>
    </row>
    <row r="43" spans="1:8" ht="15.75" x14ac:dyDescent="0.25">
      <c r="A43" s="26"/>
      <c r="B43" s="26"/>
      <c r="C43" s="26"/>
      <c r="D43" s="102" t="s">
        <v>6</v>
      </c>
      <c r="E43" s="103" t="s">
        <v>34</v>
      </c>
      <c r="F43" s="101" t="s">
        <v>8</v>
      </c>
      <c r="G43" s="101" t="s">
        <v>35</v>
      </c>
      <c r="H43" s="81"/>
    </row>
    <row r="44" spans="1:8" ht="15.75" x14ac:dyDescent="0.25">
      <c r="A44" s="27" t="s">
        <v>36</v>
      </c>
      <c r="B44" s="28"/>
      <c r="C44" s="14"/>
      <c r="D44" s="86">
        <v>37</v>
      </c>
      <c r="E44" s="87">
        <v>472999.2</v>
      </c>
      <c r="F44" s="87">
        <v>54327.4</v>
      </c>
      <c r="G44" s="88">
        <f>1-(+F44/E44)</f>
        <v>0.88514272328578991</v>
      </c>
      <c r="H44" s="79"/>
    </row>
    <row r="45" spans="1:8" ht="15.75" x14ac:dyDescent="0.25">
      <c r="A45" s="27" t="s">
        <v>37</v>
      </c>
      <c r="B45" s="28"/>
      <c r="C45" s="14"/>
      <c r="D45" s="86"/>
      <c r="E45" s="87"/>
      <c r="F45" s="87"/>
      <c r="G45" s="88"/>
      <c r="H45" s="79"/>
    </row>
    <row r="46" spans="1:8" ht="15.75" x14ac:dyDescent="0.25">
      <c r="A46" s="27" t="s">
        <v>38</v>
      </c>
      <c r="B46" s="28"/>
      <c r="C46" s="14"/>
      <c r="D46" s="86">
        <v>131</v>
      </c>
      <c r="E46" s="87">
        <v>4301219.25</v>
      </c>
      <c r="F46" s="87">
        <v>328761.05</v>
      </c>
      <c r="G46" s="88">
        <f t="shared" ref="G46:G52" si="0">1-(+F46/E46)</f>
        <v>0.92356561456382402</v>
      </c>
      <c r="H46" s="79"/>
    </row>
    <row r="47" spans="1:8" ht="15.75" x14ac:dyDescent="0.25">
      <c r="A47" s="27" t="s">
        <v>39</v>
      </c>
      <c r="B47" s="28"/>
      <c r="C47" s="14"/>
      <c r="D47" s="86">
        <v>8</v>
      </c>
      <c r="E47" s="87">
        <v>863342.5</v>
      </c>
      <c r="F47" s="87">
        <v>59927</v>
      </c>
      <c r="G47" s="88">
        <f t="shared" si="0"/>
        <v>0.93058722349473122</v>
      </c>
      <c r="H47" s="79"/>
    </row>
    <row r="48" spans="1:8" ht="15.75" x14ac:dyDescent="0.25">
      <c r="A48" s="27" t="s">
        <v>40</v>
      </c>
      <c r="B48" s="28"/>
      <c r="C48" s="14"/>
      <c r="D48" s="86">
        <v>103</v>
      </c>
      <c r="E48" s="87">
        <v>4316646</v>
      </c>
      <c r="F48" s="87">
        <v>383275.97</v>
      </c>
      <c r="G48" s="88">
        <f t="shared" si="0"/>
        <v>0.91120977490394162</v>
      </c>
      <c r="H48" s="79"/>
    </row>
    <row r="49" spans="1:8" ht="15.75" x14ac:dyDescent="0.25">
      <c r="A49" s="27" t="s">
        <v>41</v>
      </c>
      <c r="B49" s="28"/>
      <c r="C49" s="14"/>
      <c r="D49" s="86">
        <v>2</v>
      </c>
      <c r="E49" s="87">
        <v>69766</v>
      </c>
      <c r="F49" s="87">
        <v>5822</v>
      </c>
      <c r="G49" s="88">
        <f t="shared" si="0"/>
        <v>0.91654960869191293</v>
      </c>
      <c r="H49" s="79"/>
    </row>
    <row r="50" spans="1:8" ht="15.75" x14ac:dyDescent="0.25">
      <c r="A50" s="27" t="s">
        <v>42</v>
      </c>
      <c r="B50" s="28"/>
      <c r="C50" s="14"/>
      <c r="D50" s="86">
        <v>8</v>
      </c>
      <c r="E50" s="87">
        <v>948710</v>
      </c>
      <c r="F50" s="87">
        <v>55040</v>
      </c>
      <c r="G50" s="88">
        <f t="shared" si="0"/>
        <v>0.94198437878803853</v>
      </c>
      <c r="H50" s="79"/>
    </row>
    <row r="51" spans="1:8" ht="15.75" x14ac:dyDescent="0.25">
      <c r="A51" s="27" t="s">
        <v>43</v>
      </c>
      <c r="B51" s="28"/>
      <c r="C51" s="14"/>
      <c r="D51" s="86">
        <v>4</v>
      </c>
      <c r="E51" s="87">
        <v>439340</v>
      </c>
      <c r="F51" s="87">
        <v>18100</v>
      </c>
      <c r="G51" s="88">
        <f t="shared" si="0"/>
        <v>0.95880183912231987</v>
      </c>
      <c r="H51" s="79"/>
    </row>
    <row r="52" spans="1:8" ht="15.75" x14ac:dyDescent="0.25">
      <c r="A52" s="27" t="s">
        <v>44</v>
      </c>
      <c r="B52" s="28"/>
      <c r="C52" s="14"/>
      <c r="D52" s="86">
        <v>2</v>
      </c>
      <c r="E52" s="87">
        <v>401575</v>
      </c>
      <c r="F52" s="87">
        <v>20150</v>
      </c>
      <c r="G52" s="88">
        <f t="shared" si="0"/>
        <v>0.94982257361638545</v>
      </c>
      <c r="H52" s="79"/>
    </row>
    <row r="53" spans="1:8" ht="15.75" x14ac:dyDescent="0.25">
      <c r="A53" s="29" t="s">
        <v>64</v>
      </c>
      <c r="B53" s="28"/>
      <c r="C53" s="14"/>
      <c r="D53" s="86"/>
      <c r="E53" s="87"/>
      <c r="F53" s="87"/>
      <c r="G53" s="88"/>
      <c r="H53" s="79"/>
    </row>
    <row r="54" spans="1:8" ht="15.75" x14ac:dyDescent="0.25">
      <c r="A54" s="27" t="s">
        <v>65</v>
      </c>
      <c r="B54" s="30"/>
      <c r="C54" s="14"/>
      <c r="D54" s="86">
        <v>544</v>
      </c>
      <c r="E54" s="87">
        <v>27086837.149999999</v>
      </c>
      <c r="F54" s="87">
        <v>2932179.83</v>
      </c>
      <c r="G54" s="88">
        <f>1-(+F54/E54)</f>
        <v>0.89174890321220102</v>
      </c>
      <c r="H54" s="79"/>
    </row>
    <row r="55" spans="1:8" ht="15.75" x14ac:dyDescent="0.25">
      <c r="A55" s="27" t="s">
        <v>66</v>
      </c>
      <c r="B55" s="30"/>
      <c r="C55" s="14"/>
      <c r="D55" s="86">
        <v>8</v>
      </c>
      <c r="E55" s="87">
        <v>882737.5</v>
      </c>
      <c r="F55" s="87">
        <v>48463.44</v>
      </c>
      <c r="G55" s="88">
        <f>1-(+F55/E55)</f>
        <v>0.94509869581840578</v>
      </c>
      <c r="H55" s="79"/>
    </row>
    <row r="56" spans="1:8" x14ac:dyDescent="0.2">
      <c r="A56" s="16" t="s">
        <v>45</v>
      </c>
      <c r="B56" s="30"/>
      <c r="C56" s="14"/>
      <c r="D56" s="90"/>
      <c r="E56" s="109"/>
      <c r="F56" s="87"/>
      <c r="G56" s="92"/>
      <c r="H56" s="79"/>
    </row>
    <row r="57" spans="1:8" x14ac:dyDescent="0.2">
      <c r="A57" s="16" t="s">
        <v>46</v>
      </c>
      <c r="B57" s="28"/>
      <c r="C57" s="14"/>
      <c r="D57" s="90"/>
      <c r="E57" s="109"/>
      <c r="F57" s="87"/>
      <c r="G57" s="92"/>
      <c r="H57" s="79"/>
    </row>
    <row r="58" spans="1:8" x14ac:dyDescent="0.2">
      <c r="A58" s="16" t="s">
        <v>47</v>
      </c>
      <c r="B58" s="28"/>
      <c r="C58" s="14"/>
      <c r="D58" s="90"/>
      <c r="E58" s="108"/>
      <c r="F58" s="87"/>
      <c r="G58" s="92"/>
      <c r="H58" s="79"/>
    </row>
    <row r="59" spans="1:8" x14ac:dyDescent="0.2">
      <c r="A59" s="16" t="s">
        <v>30</v>
      </c>
      <c r="B59" s="28"/>
      <c r="C59" s="14"/>
      <c r="D59" s="90"/>
      <c r="E59" s="108"/>
      <c r="F59" s="87"/>
      <c r="G59" s="92"/>
      <c r="H59" s="79"/>
    </row>
    <row r="60" spans="1:8" ht="15.75" x14ac:dyDescent="0.25">
      <c r="A60" s="32"/>
      <c r="B60" s="18"/>
      <c r="C60" s="14"/>
      <c r="D60" s="90"/>
      <c r="E60" s="93"/>
      <c r="F60" s="93"/>
      <c r="G60" s="92"/>
      <c r="H60" s="79"/>
    </row>
    <row r="61" spans="1:8" ht="15.75" x14ac:dyDescent="0.25">
      <c r="A61" s="20" t="s">
        <v>48</v>
      </c>
      <c r="B61" s="33"/>
      <c r="C61" s="33"/>
      <c r="D61" s="94">
        <f>SUM(D44:D57)</f>
        <v>847</v>
      </c>
      <c r="E61" s="95">
        <f>SUM(E44:E60)</f>
        <v>39783172.599999994</v>
      </c>
      <c r="F61" s="95">
        <f>SUM(F44:F60)</f>
        <v>3906046.69</v>
      </c>
      <c r="G61" s="96">
        <f>1-(F61/E61)</f>
        <v>0.90181661152886528</v>
      </c>
      <c r="H61" s="76"/>
    </row>
    <row r="62" spans="1:8" ht="18" x14ac:dyDescent="0.25">
      <c r="A62" s="35"/>
      <c r="B62" s="36"/>
      <c r="C62" s="36"/>
      <c r="D62" s="111"/>
      <c r="E62" s="105"/>
      <c r="F62" s="34"/>
      <c r="G62" s="34"/>
      <c r="H62" s="78"/>
    </row>
    <row r="63" spans="1:8" ht="18" x14ac:dyDescent="0.25">
      <c r="A63" s="35" t="s">
        <v>49</v>
      </c>
      <c r="B63" s="36"/>
      <c r="C63" s="36"/>
      <c r="D63" s="51"/>
      <c r="E63" s="36"/>
      <c r="F63" s="37">
        <f>F61+F39</f>
        <v>4456959.1899999995</v>
      </c>
      <c r="G63" s="36"/>
      <c r="H63" s="78"/>
    </row>
    <row r="64" spans="1:8" ht="18" x14ac:dyDescent="0.25">
      <c r="A64" s="35"/>
      <c r="B64" s="36"/>
      <c r="C64" s="36"/>
      <c r="D64" s="51"/>
      <c r="E64" s="36"/>
      <c r="F64" s="37"/>
      <c r="G64" s="36"/>
      <c r="H64" s="78"/>
    </row>
    <row r="65" spans="1:8" ht="15.75" x14ac:dyDescent="0.25">
      <c r="A65" s="4" t="s">
        <v>50</v>
      </c>
      <c r="B65" s="40"/>
      <c r="C65" s="40"/>
      <c r="D65" s="40"/>
      <c r="E65" s="40"/>
      <c r="F65" s="41"/>
      <c r="G65" s="40"/>
      <c r="H65" s="24"/>
    </row>
    <row r="66" spans="1:8" ht="15.75" x14ac:dyDescent="0.25">
      <c r="A66" s="4" t="s">
        <v>51</v>
      </c>
      <c r="B66" s="40"/>
      <c r="C66" s="40"/>
      <c r="D66" s="40"/>
      <c r="E66" s="40"/>
      <c r="F66" s="41"/>
      <c r="G66" s="40"/>
      <c r="H66" s="24"/>
    </row>
    <row r="67" spans="1:8" ht="15.75" x14ac:dyDescent="0.25">
      <c r="A67" s="4" t="s">
        <v>52</v>
      </c>
      <c r="B67" s="40"/>
      <c r="C67" s="40"/>
      <c r="D67" s="40"/>
      <c r="E67" s="40"/>
      <c r="F67" s="41"/>
      <c r="G67" s="40"/>
      <c r="H67" s="24"/>
    </row>
    <row r="68" spans="1:8" ht="18" x14ac:dyDescent="0.25">
      <c r="A68" s="4"/>
      <c r="B68" s="40"/>
      <c r="C68" s="40"/>
      <c r="D68" s="40"/>
      <c r="E68" s="40"/>
      <c r="F68" s="41"/>
      <c r="G68" s="40"/>
      <c r="H68" s="78"/>
    </row>
    <row r="69" spans="1:8" ht="18" x14ac:dyDescent="0.25">
      <c r="A69" s="42" t="s">
        <v>53</v>
      </c>
      <c r="B69" s="39"/>
      <c r="C69" s="39"/>
      <c r="D69" s="39"/>
      <c r="E69" s="39"/>
      <c r="F69" s="37"/>
      <c r="G69" s="39"/>
      <c r="H69" s="78"/>
    </row>
    <row r="70" spans="1:8" ht="15.75" x14ac:dyDescent="0.25">
      <c r="A70" s="71"/>
      <c r="B70" s="21"/>
      <c r="C70" s="21"/>
      <c r="H70" s="21"/>
    </row>
  </sheetData>
  <printOptions horizontalCentered="1"/>
  <pageMargins left="0.45" right="0.45" top="0.25" bottom="0.25" header="0.3" footer="0.3"/>
  <pageSetup scale="5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D21"/>
  <sheetViews>
    <sheetView showOutlineSymbols="0" zoomScale="87" workbookViewId="0">
      <selection activeCell="A5" sqref="A5"/>
    </sheetView>
  </sheetViews>
  <sheetFormatPr defaultColWidth="9.6640625" defaultRowHeight="15" x14ac:dyDescent="0.2"/>
  <cols>
    <col min="1" max="1" width="39.6640625" style="58" customWidth="1"/>
    <col min="2" max="2" width="27.6640625" style="58" customWidth="1"/>
    <col min="3" max="16384" width="9.6640625" style="58"/>
  </cols>
  <sheetData>
    <row r="1" spans="1:4" ht="23.25" x14ac:dyDescent="0.35">
      <c r="A1" s="57" t="s">
        <v>0</v>
      </c>
      <c r="B1" s="36"/>
      <c r="C1" s="37"/>
      <c r="D1" s="36"/>
    </row>
    <row r="2" spans="1:4" ht="23.25" x14ac:dyDescent="0.35">
      <c r="A2" s="57" t="s">
        <v>1</v>
      </c>
      <c r="B2" s="36"/>
      <c r="C2" s="21"/>
      <c r="D2" s="21"/>
    </row>
    <row r="3" spans="1:4" ht="23.25" x14ac:dyDescent="0.35">
      <c r="A3" s="57" t="s">
        <v>92</v>
      </c>
      <c r="B3" s="36"/>
      <c r="C3" s="21"/>
      <c r="D3" s="21"/>
    </row>
    <row r="4" spans="1:4" ht="23.25" x14ac:dyDescent="0.35">
      <c r="A4" s="57" t="str">
        <f>ARG!$A$3</f>
        <v>MONTH ENDED:   JULY 2019</v>
      </c>
      <c r="B4" s="36"/>
      <c r="C4" s="21"/>
      <c r="D4" s="21"/>
    </row>
    <row r="5" spans="1:4" ht="24" thickBot="1" x14ac:dyDescent="0.4">
      <c r="A5" s="57"/>
      <c r="B5" s="36"/>
      <c r="C5" s="21"/>
      <c r="D5" s="21"/>
    </row>
    <row r="6" spans="1:4" ht="21" thickTop="1" x14ac:dyDescent="0.3">
      <c r="A6" s="59" t="s">
        <v>93</v>
      </c>
      <c r="B6" s="60">
        <f>ARG!$D$39+LADYLUCK!$D$39+HOLLYWOOD!$D$40+HARNKC!$D$40+ISLE!$D$39+AMERKC!$D$39+AMERSC!$D$39+STJO!$D$39+LAGRANGE!$D$39+ISLEBV!$D$39+LUMIERE!$D$39+RIVERCITY!$D$39+CAPE!$D$39</f>
        <v>529</v>
      </c>
      <c r="C6" s="61"/>
      <c r="D6" s="21"/>
    </row>
    <row r="7" spans="1:4" ht="20.25" x14ac:dyDescent="0.3">
      <c r="A7" s="62" t="s">
        <v>94</v>
      </c>
      <c r="B7" s="63">
        <f>ARG!$E$39+LADYLUCK!$E$39+HOLLYWOOD!$E$40+HARNKC!$E$40+ISLE!$E$39+AMERKC!$E$39+AMERSC!$E$39+STJO!$E$39+LAGRANGE!$E$39+ISLEBV!$E$39+LUMIERE!$E$39+RIVERCITY!$E$39+CAPE!$E$39</f>
        <v>104578320.75</v>
      </c>
      <c r="C7" s="61"/>
      <c r="D7" s="21"/>
    </row>
    <row r="8" spans="1:4" ht="20.25" x14ac:dyDescent="0.3">
      <c r="A8" s="62" t="s">
        <v>95</v>
      </c>
      <c r="B8" s="63">
        <f>ARG!$F$39+LADYLUCK!$F$39+HOLLYWOOD!$F$40+HARNKC!$F$40+ISLE!$F$39+AMERKC!$F$39+AMERSC!$F$39+STJO!$F$39+LAGRANGE!$F$39+ISLEBV!$F$39+LUMIERE!$F$39+RIVERCITY!$F$39+CAPE!$F$39</f>
        <v>19578663.809999999</v>
      </c>
      <c r="C8" s="61"/>
      <c r="D8" s="21"/>
    </row>
    <row r="9" spans="1:4" ht="20.25" x14ac:dyDescent="0.3">
      <c r="A9" s="62" t="s">
        <v>96</v>
      </c>
      <c r="B9" s="64">
        <f>B8/B7</f>
        <v>0.18721532024599849</v>
      </c>
      <c r="C9" s="61"/>
      <c r="D9" s="21"/>
    </row>
    <row r="10" spans="1:4" ht="20.25" x14ac:dyDescent="0.3">
      <c r="A10" s="65"/>
      <c r="B10" s="66"/>
      <c r="C10" s="61"/>
      <c r="D10" s="21"/>
    </row>
    <row r="11" spans="1:4" ht="20.25" x14ac:dyDescent="0.3">
      <c r="A11" s="62" t="s">
        <v>97</v>
      </c>
      <c r="B11" s="67">
        <f>ARG!$D$60+LADYLUCK!$D$60+HOLLYWOOD!$D$62+HARNKC!$D$62+ISLE!$D$62+AMERKC!$D$62+AMERSC!$D$61+STJO!$D$60+LAGRANGE!$D$60+ISLEBV!$D$61+LUMIERE!$D$62+RIVERCITY!$D$62+CAPE!$D$61</f>
        <v>16327</v>
      </c>
      <c r="C11" s="61"/>
      <c r="D11" s="21"/>
    </row>
    <row r="12" spans="1:4" ht="20.25" x14ac:dyDescent="0.3">
      <c r="A12" s="62" t="s">
        <v>98</v>
      </c>
      <c r="B12" s="63">
        <f>ARG!$E$60+LADYLUCK!$E$60+HOLLYWOOD!$E$62+HARNKC!$E$62+ISLE!$E$62+AMERKC!$E$62+AMERSC!$E$61+STJO!$E$60+LAGRANGE!$E$60+ISLEBV!$E$61+LUMIERE!$E$62+RIVERCITY!$E$62+CAPE!$E$61</f>
        <v>1280005996.3699996</v>
      </c>
      <c r="C12" s="61"/>
      <c r="D12" s="21"/>
    </row>
    <row r="13" spans="1:4" ht="20.25" x14ac:dyDescent="0.3">
      <c r="A13" s="62" t="s">
        <v>99</v>
      </c>
      <c r="B13" s="63">
        <f>ARG!$F$60+LADYLUCK!$F$60+HOLLYWOOD!$F$62+HARNKC!$F$62+ISLE!$F$62+AMERKC!$F$62+AMERSC!$F$61+STJO!$F$60+LAGRANGE!$F$60+ISLEBV!$F$61+LUMIERE!$F$62+RIVERCITY!$F$62+CAPE!$F$61</f>
        <v>124889316.15000001</v>
      </c>
      <c r="C13" s="61"/>
      <c r="D13" s="21"/>
    </row>
    <row r="14" spans="1:4" ht="20.25" x14ac:dyDescent="0.3">
      <c r="A14" s="62" t="s">
        <v>100</v>
      </c>
      <c r="B14" s="64">
        <f>1-(B13/B12)</f>
        <v>0.90243067883730488</v>
      </c>
      <c r="C14" s="61"/>
      <c r="D14" s="21"/>
    </row>
    <row r="15" spans="1:4" ht="20.25" x14ac:dyDescent="0.3">
      <c r="A15" s="65"/>
      <c r="B15" s="68"/>
      <c r="C15" s="61"/>
      <c r="D15" s="21"/>
    </row>
    <row r="16" spans="1:4" ht="20.25" x14ac:dyDescent="0.3">
      <c r="A16" s="62" t="s">
        <v>101</v>
      </c>
      <c r="B16" s="63">
        <f>B13+B8</f>
        <v>144467979.96000001</v>
      </c>
      <c r="C16" s="61"/>
      <c r="D16" s="21"/>
    </row>
    <row r="17" spans="1:4" ht="21" thickBot="1" x14ac:dyDescent="0.35">
      <c r="A17" s="65"/>
      <c r="B17" s="66"/>
      <c r="C17" s="61"/>
      <c r="D17" s="21"/>
    </row>
    <row r="18" spans="1:4" ht="18.75" thickTop="1" x14ac:dyDescent="0.25">
      <c r="A18" s="69"/>
      <c r="B18" s="70"/>
      <c r="C18" s="21"/>
      <c r="D18" s="21"/>
    </row>
    <row r="19" spans="1:4" x14ac:dyDescent="0.2">
      <c r="A19" s="21"/>
      <c r="B19" s="21"/>
      <c r="C19" s="21"/>
      <c r="D19" s="21"/>
    </row>
    <row r="20" spans="1:4" ht="15.75" x14ac:dyDescent="0.25">
      <c r="A20" s="71" t="s">
        <v>53</v>
      </c>
      <c r="B20" s="21"/>
      <c r="C20" s="21"/>
      <c r="D20" s="21"/>
    </row>
    <row r="21" spans="1:4" ht="18" x14ac:dyDescent="0.25">
      <c r="A21" s="72"/>
      <c r="B21" s="21"/>
      <c r="C21" s="21"/>
      <c r="D21" s="21"/>
    </row>
  </sheetData>
  <phoneticPr fontId="17" type="noConversion"/>
  <printOptions horizontalCentered="1"/>
  <pageMargins left="0.20624999999999999" right="0.5" top="0.31944444444444442" bottom="0.25" header="0.5" footer="0.5"/>
  <pageSetup scale="6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1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6" width="14.6640625" style="3" customWidth="1"/>
    <col min="7" max="7" width="13.441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JULY 2019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0.25" x14ac:dyDescent="0.3">
      <c r="A5" s="2"/>
      <c r="B5" s="4"/>
      <c r="C5" s="4"/>
      <c r="D5" s="49" t="s">
        <v>54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106" t="s">
        <v>10</v>
      </c>
      <c r="B9" s="13"/>
      <c r="C9" s="14"/>
      <c r="D9" s="86"/>
      <c r="E9" s="87"/>
      <c r="F9" s="87"/>
      <c r="G9" s="88"/>
      <c r="H9" s="15"/>
    </row>
    <row r="10" spans="1:8" ht="15.75" x14ac:dyDescent="0.25">
      <c r="A10" s="106" t="s">
        <v>11</v>
      </c>
      <c r="B10" s="13"/>
      <c r="C10" s="14"/>
      <c r="D10" s="86"/>
      <c r="E10" s="87"/>
      <c r="F10" s="87"/>
      <c r="G10" s="88"/>
      <c r="H10" s="15"/>
    </row>
    <row r="11" spans="1:8" ht="15.75" x14ac:dyDescent="0.25">
      <c r="A11" s="106" t="s">
        <v>119</v>
      </c>
      <c r="B11" s="13"/>
      <c r="C11" s="14"/>
      <c r="D11" s="86"/>
      <c r="E11" s="87"/>
      <c r="F11" s="87"/>
      <c r="G11" s="88"/>
      <c r="H11" s="15"/>
    </row>
    <row r="12" spans="1:8" ht="15.75" x14ac:dyDescent="0.25">
      <c r="A12" s="106" t="s">
        <v>12</v>
      </c>
      <c r="B12" s="13"/>
      <c r="C12" s="14"/>
      <c r="D12" s="86"/>
      <c r="E12" s="87"/>
      <c r="F12" s="87"/>
      <c r="G12" s="88"/>
      <c r="H12" s="15"/>
    </row>
    <row r="13" spans="1:8" ht="15.75" x14ac:dyDescent="0.25">
      <c r="A13" s="106" t="s">
        <v>128</v>
      </c>
      <c r="B13" s="13"/>
      <c r="C13" s="14"/>
      <c r="D13" s="86"/>
      <c r="E13" s="87"/>
      <c r="F13" s="87"/>
      <c r="G13" s="88"/>
      <c r="H13" s="15"/>
    </row>
    <row r="14" spans="1:8" ht="15.75" x14ac:dyDescent="0.25">
      <c r="A14" s="106" t="s">
        <v>57</v>
      </c>
      <c r="B14" s="13"/>
      <c r="C14" s="14"/>
      <c r="D14" s="86"/>
      <c r="E14" s="87"/>
      <c r="F14" s="87"/>
      <c r="G14" s="88"/>
      <c r="H14" s="15"/>
    </row>
    <row r="15" spans="1:8" ht="15.75" x14ac:dyDescent="0.25">
      <c r="A15" s="106" t="s">
        <v>133</v>
      </c>
      <c r="B15" s="13"/>
      <c r="C15" s="14"/>
      <c r="D15" s="86"/>
      <c r="E15" s="87"/>
      <c r="F15" s="87"/>
      <c r="G15" s="88"/>
      <c r="H15" s="15"/>
    </row>
    <row r="16" spans="1:8" ht="15.75" x14ac:dyDescent="0.25">
      <c r="A16" s="106" t="s">
        <v>140</v>
      </c>
      <c r="B16" s="13"/>
      <c r="C16" s="14"/>
      <c r="D16" s="86"/>
      <c r="E16" s="87"/>
      <c r="F16" s="87"/>
      <c r="G16" s="88"/>
      <c r="H16" s="15"/>
    </row>
    <row r="17" spans="1:8" ht="15.75" x14ac:dyDescent="0.25">
      <c r="A17" s="106" t="s">
        <v>13</v>
      </c>
      <c r="B17" s="13"/>
      <c r="C17" s="14"/>
      <c r="D17" s="86"/>
      <c r="E17" s="87"/>
      <c r="F17" s="87"/>
      <c r="G17" s="88"/>
      <c r="H17" s="15"/>
    </row>
    <row r="18" spans="1:8" ht="15.75" x14ac:dyDescent="0.25">
      <c r="A18" s="106" t="s">
        <v>14</v>
      </c>
      <c r="B18" s="13"/>
      <c r="C18" s="14"/>
      <c r="D18" s="86">
        <v>1</v>
      </c>
      <c r="E18" s="87">
        <v>372657</v>
      </c>
      <c r="F18" s="87">
        <v>84858</v>
      </c>
      <c r="G18" s="88">
        <f>F18/E18</f>
        <v>0.2277107366827941</v>
      </c>
      <c r="H18" s="15"/>
    </row>
    <row r="19" spans="1:8" ht="15.75" x14ac:dyDescent="0.25">
      <c r="A19" s="106" t="s">
        <v>15</v>
      </c>
      <c r="B19" s="13"/>
      <c r="C19" s="14"/>
      <c r="D19" s="86"/>
      <c r="E19" s="87"/>
      <c r="F19" s="87"/>
      <c r="G19" s="88"/>
      <c r="H19" s="15"/>
    </row>
    <row r="20" spans="1:8" ht="15.75" x14ac:dyDescent="0.25">
      <c r="A20" s="106" t="s">
        <v>16</v>
      </c>
      <c r="B20" s="13"/>
      <c r="C20" s="14"/>
      <c r="D20" s="86"/>
      <c r="E20" s="87"/>
      <c r="F20" s="87"/>
      <c r="G20" s="88"/>
      <c r="H20" s="15"/>
    </row>
    <row r="21" spans="1:8" ht="15.75" x14ac:dyDescent="0.25">
      <c r="A21" s="106" t="s">
        <v>141</v>
      </c>
      <c r="B21" s="13"/>
      <c r="C21" s="14"/>
      <c r="D21" s="86"/>
      <c r="E21" s="87"/>
      <c r="F21" s="87"/>
      <c r="G21" s="88"/>
      <c r="H21" s="15"/>
    </row>
    <row r="22" spans="1:8" ht="15.75" x14ac:dyDescent="0.25">
      <c r="A22" s="106" t="s">
        <v>60</v>
      </c>
      <c r="B22" s="13"/>
      <c r="C22" s="14"/>
      <c r="D22" s="86"/>
      <c r="E22" s="87"/>
      <c r="F22" s="87"/>
      <c r="G22" s="88"/>
      <c r="H22" s="15"/>
    </row>
    <row r="23" spans="1:8" ht="15.75" x14ac:dyDescent="0.25">
      <c r="A23" s="106" t="s">
        <v>18</v>
      </c>
      <c r="B23" s="13"/>
      <c r="C23" s="14"/>
      <c r="D23" s="86"/>
      <c r="E23" s="87"/>
      <c r="F23" s="87"/>
      <c r="G23" s="88"/>
      <c r="H23" s="15"/>
    </row>
    <row r="24" spans="1:8" ht="15.75" x14ac:dyDescent="0.25">
      <c r="A24" s="106" t="s">
        <v>19</v>
      </c>
      <c r="B24" s="13"/>
      <c r="C24" s="14"/>
      <c r="D24" s="86"/>
      <c r="E24" s="87"/>
      <c r="F24" s="87"/>
      <c r="G24" s="88"/>
      <c r="H24" s="15"/>
    </row>
    <row r="25" spans="1:8" ht="15.75" x14ac:dyDescent="0.25">
      <c r="A25" s="107" t="s">
        <v>20</v>
      </c>
      <c r="B25" s="13"/>
      <c r="C25" s="14"/>
      <c r="D25" s="86">
        <v>1</v>
      </c>
      <c r="E25" s="87">
        <v>5769</v>
      </c>
      <c r="F25" s="87">
        <v>-526</v>
      </c>
      <c r="G25" s="88">
        <f>F25/E25</f>
        <v>-9.1176980412549832E-2</v>
      </c>
      <c r="H25" s="15"/>
    </row>
    <row r="26" spans="1:8" ht="15.75" x14ac:dyDescent="0.25">
      <c r="A26" s="107" t="s">
        <v>21</v>
      </c>
      <c r="B26" s="13"/>
      <c r="C26" s="14"/>
      <c r="D26" s="86"/>
      <c r="E26" s="87"/>
      <c r="F26" s="87"/>
      <c r="G26" s="88"/>
      <c r="H26" s="15"/>
    </row>
    <row r="27" spans="1:8" ht="15.75" x14ac:dyDescent="0.25">
      <c r="A27" s="83" t="s">
        <v>22</v>
      </c>
      <c r="B27" s="13"/>
      <c r="C27" s="14"/>
      <c r="D27" s="86"/>
      <c r="E27" s="87"/>
      <c r="F27" s="87"/>
      <c r="G27" s="88"/>
      <c r="H27" s="15"/>
    </row>
    <row r="28" spans="1:8" ht="15.75" x14ac:dyDescent="0.25">
      <c r="A28" s="83" t="s">
        <v>23</v>
      </c>
      <c r="B28" s="13"/>
      <c r="C28" s="14"/>
      <c r="D28" s="86"/>
      <c r="E28" s="87"/>
      <c r="F28" s="87"/>
      <c r="G28" s="88"/>
      <c r="H28" s="15"/>
    </row>
    <row r="29" spans="1:8" ht="15.75" x14ac:dyDescent="0.25">
      <c r="A29" s="83" t="s">
        <v>24</v>
      </c>
      <c r="B29" s="13"/>
      <c r="C29" s="14"/>
      <c r="D29" s="86">
        <v>1</v>
      </c>
      <c r="E29" s="87">
        <v>39575</v>
      </c>
      <c r="F29" s="87">
        <v>13718</v>
      </c>
      <c r="G29" s="88">
        <f>F29/E29</f>
        <v>0.34663297536323434</v>
      </c>
      <c r="H29" s="15"/>
    </row>
    <row r="30" spans="1:8" ht="15.75" x14ac:dyDescent="0.25">
      <c r="A30" s="83" t="s">
        <v>25</v>
      </c>
      <c r="B30" s="13"/>
      <c r="C30" s="14"/>
      <c r="D30" s="86">
        <v>2</v>
      </c>
      <c r="E30" s="87">
        <v>311658</v>
      </c>
      <c r="F30" s="87">
        <v>135053</v>
      </c>
      <c r="G30" s="88">
        <f>F30/E30</f>
        <v>0.43333718370778224</v>
      </c>
      <c r="H30" s="15"/>
    </row>
    <row r="31" spans="1:8" ht="15.75" x14ac:dyDescent="0.25">
      <c r="A31" s="83" t="s">
        <v>26</v>
      </c>
      <c r="B31" s="13"/>
      <c r="C31" s="14"/>
      <c r="D31" s="86"/>
      <c r="E31" s="87"/>
      <c r="F31" s="87"/>
      <c r="G31" s="88"/>
      <c r="H31" s="15"/>
    </row>
    <row r="32" spans="1:8" ht="15.75" x14ac:dyDescent="0.25">
      <c r="A32" s="83" t="s">
        <v>135</v>
      </c>
      <c r="B32" s="13"/>
      <c r="C32" s="14"/>
      <c r="D32" s="86">
        <v>4</v>
      </c>
      <c r="E32" s="87">
        <v>517055</v>
      </c>
      <c r="F32" s="87">
        <v>60276.5</v>
      </c>
      <c r="G32" s="88">
        <f>F32/E32</f>
        <v>0.11657657309183743</v>
      </c>
      <c r="H32" s="15"/>
    </row>
    <row r="33" spans="1:8" ht="15.75" x14ac:dyDescent="0.25">
      <c r="A33" s="83" t="s">
        <v>110</v>
      </c>
      <c r="B33" s="13"/>
      <c r="C33" s="14"/>
      <c r="D33" s="86"/>
      <c r="E33" s="87"/>
      <c r="F33" s="87"/>
      <c r="G33" s="88"/>
      <c r="H33" s="15"/>
    </row>
    <row r="34" spans="1:8" ht="15.75" x14ac:dyDescent="0.25">
      <c r="A34" s="83" t="s">
        <v>27</v>
      </c>
      <c r="B34" s="13"/>
      <c r="C34" s="14"/>
      <c r="D34" s="86"/>
      <c r="E34" s="87"/>
      <c r="F34" s="87"/>
      <c r="G34" s="88"/>
      <c r="H34" s="15"/>
    </row>
    <row r="35" spans="1:8" x14ac:dyDescent="0.2">
      <c r="A35" s="16" t="s">
        <v>28</v>
      </c>
      <c r="B35" s="13"/>
      <c r="C35" s="14"/>
      <c r="D35" s="90"/>
      <c r="E35" s="91"/>
      <c r="F35" s="87"/>
      <c r="G35" s="92"/>
      <c r="H35" s="15"/>
    </row>
    <row r="36" spans="1:8" x14ac:dyDescent="0.2">
      <c r="A36" s="16" t="s">
        <v>29</v>
      </c>
      <c r="B36" s="13"/>
      <c r="C36" s="14"/>
      <c r="D36" s="90"/>
      <c r="E36" s="108"/>
      <c r="F36" s="87"/>
      <c r="G36" s="92"/>
      <c r="H36" s="15"/>
    </row>
    <row r="37" spans="1:8" x14ac:dyDescent="0.2">
      <c r="A37" s="16" t="s">
        <v>30</v>
      </c>
      <c r="B37" s="13"/>
      <c r="C37" s="14"/>
      <c r="D37" s="90"/>
      <c r="E37" s="91"/>
      <c r="F37" s="89"/>
      <c r="G37" s="92"/>
      <c r="H37" s="15"/>
    </row>
    <row r="38" spans="1:8" x14ac:dyDescent="0.2">
      <c r="A38" s="17"/>
      <c r="B38" s="18"/>
      <c r="C38" s="14"/>
      <c r="D38" s="90"/>
      <c r="E38" s="93"/>
      <c r="F38" s="93"/>
      <c r="G38" s="92"/>
      <c r="H38" s="15"/>
    </row>
    <row r="39" spans="1:8" ht="15.75" x14ac:dyDescent="0.25">
      <c r="A39" s="19" t="s">
        <v>31</v>
      </c>
      <c r="B39" s="20"/>
      <c r="C39" s="21"/>
      <c r="D39" s="94">
        <f>SUM(D9:D38)</f>
        <v>9</v>
      </c>
      <c r="E39" s="95">
        <f>SUM(E9:E38)</f>
        <v>1246714</v>
      </c>
      <c r="F39" s="95">
        <f>SUM(F9:F38)</f>
        <v>293379.5</v>
      </c>
      <c r="G39" s="96">
        <f>F39/E39</f>
        <v>0.23532221503889425</v>
      </c>
      <c r="H39" s="15"/>
    </row>
    <row r="40" spans="1:8" ht="15.75" x14ac:dyDescent="0.25">
      <c r="A40" s="22"/>
      <c r="B40" s="22"/>
      <c r="C40" s="22"/>
      <c r="D40" s="97"/>
      <c r="E40" s="98"/>
      <c r="F40" s="99"/>
      <c r="G40" s="99"/>
      <c r="H40" s="2"/>
    </row>
    <row r="41" spans="1:8" ht="18" x14ac:dyDescent="0.25">
      <c r="A41" s="23" t="s">
        <v>32</v>
      </c>
      <c r="B41" s="24"/>
      <c r="C41" s="24"/>
      <c r="D41" s="25"/>
      <c r="E41" s="100"/>
      <c r="F41" s="101"/>
      <c r="G41" s="101"/>
      <c r="H41" s="2"/>
    </row>
    <row r="42" spans="1:8" ht="15.75" x14ac:dyDescent="0.25">
      <c r="A42" s="26"/>
      <c r="B42" s="26"/>
      <c r="C42" s="26"/>
      <c r="D42" s="102"/>
      <c r="E42" s="25" t="s">
        <v>33</v>
      </c>
      <c r="F42" s="25" t="s">
        <v>33</v>
      </c>
      <c r="G42" s="25" t="s">
        <v>5</v>
      </c>
      <c r="H42" s="2"/>
    </row>
    <row r="43" spans="1:8" ht="15.75" x14ac:dyDescent="0.25">
      <c r="A43" s="26"/>
      <c r="B43" s="26"/>
      <c r="C43" s="26"/>
      <c r="D43" s="102" t="s">
        <v>6</v>
      </c>
      <c r="E43" s="103" t="s">
        <v>34</v>
      </c>
      <c r="F43" s="101" t="s">
        <v>8</v>
      </c>
      <c r="G43" s="101" t="s">
        <v>35</v>
      </c>
      <c r="H43" s="2"/>
    </row>
    <row r="44" spans="1:8" ht="15.75" x14ac:dyDescent="0.25">
      <c r="A44" s="27" t="s">
        <v>36</v>
      </c>
      <c r="B44" s="28"/>
      <c r="C44" s="14"/>
      <c r="D44" s="86">
        <v>31</v>
      </c>
      <c r="E44" s="87">
        <v>667079.86</v>
      </c>
      <c r="F44" s="87">
        <v>45930.77</v>
      </c>
      <c r="G44" s="88">
        <f>1-(+F44/E44)</f>
        <v>0.931146519698556</v>
      </c>
      <c r="H44" s="15"/>
    </row>
    <row r="45" spans="1:8" ht="15.75" x14ac:dyDescent="0.25">
      <c r="A45" s="27" t="s">
        <v>37</v>
      </c>
      <c r="B45" s="28"/>
      <c r="C45" s="14"/>
      <c r="D45" s="86"/>
      <c r="E45" s="87"/>
      <c r="F45" s="87"/>
      <c r="G45" s="88"/>
      <c r="H45" s="15"/>
    </row>
    <row r="46" spans="1:8" ht="15.75" x14ac:dyDescent="0.25">
      <c r="A46" s="27" t="s">
        <v>38</v>
      </c>
      <c r="B46" s="28"/>
      <c r="C46" s="14"/>
      <c r="D46" s="86">
        <v>60</v>
      </c>
      <c r="E46" s="87">
        <v>1611598.5</v>
      </c>
      <c r="F46" s="87">
        <v>149097.25</v>
      </c>
      <c r="G46" s="88">
        <f>1-(+F46/E46)</f>
        <v>0.90748486673324646</v>
      </c>
      <c r="H46" s="15"/>
    </row>
    <row r="47" spans="1:8" ht="15.75" x14ac:dyDescent="0.25">
      <c r="A47" s="27" t="s">
        <v>39</v>
      </c>
      <c r="B47" s="28"/>
      <c r="C47" s="14"/>
      <c r="D47" s="86">
        <v>7</v>
      </c>
      <c r="E47" s="87">
        <v>253993.5</v>
      </c>
      <c r="F47" s="87">
        <v>22663.5</v>
      </c>
      <c r="G47" s="88">
        <f>1-(+F47/E47)</f>
        <v>0.91077133863661863</v>
      </c>
      <c r="H47" s="15"/>
    </row>
    <row r="48" spans="1:8" ht="15.75" x14ac:dyDescent="0.25">
      <c r="A48" s="27" t="s">
        <v>40</v>
      </c>
      <c r="B48" s="28"/>
      <c r="C48" s="14"/>
      <c r="D48" s="86">
        <v>49</v>
      </c>
      <c r="E48" s="87">
        <v>2745270.5</v>
      </c>
      <c r="F48" s="87">
        <v>208177.18</v>
      </c>
      <c r="G48" s="88">
        <f>1-(+F48/E48)</f>
        <v>0.92416879138139574</v>
      </c>
      <c r="H48" s="15"/>
    </row>
    <row r="49" spans="1:8" ht="15.75" x14ac:dyDescent="0.25">
      <c r="A49" s="27" t="s">
        <v>41</v>
      </c>
      <c r="B49" s="28"/>
      <c r="C49" s="14"/>
      <c r="D49" s="86"/>
      <c r="E49" s="87"/>
      <c r="F49" s="87"/>
      <c r="G49" s="88"/>
      <c r="H49" s="15"/>
    </row>
    <row r="50" spans="1:8" ht="15.75" x14ac:dyDescent="0.25">
      <c r="A50" s="27" t="s">
        <v>42</v>
      </c>
      <c r="B50" s="28"/>
      <c r="C50" s="14"/>
      <c r="D50" s="86">
        <v>6</v>
      </c>
      <c r="E50" s="87">
        <v>768367.75</v>
      </c>
      <c r="F50" s="87">
        <v>80603.570000000007</v>
      </c>
      <c r="G50" s="88">
        <f>1-(+F50/E50)</f>
        <v>0.89509766644943123</v>
      </c>
      <c r="H50" s="15"/>
    </row>
    <row r="51" spans="1:8" ht="15.75" x14ac:dyDescent="0.25">
      <c r="A51" s="27" t="s">
        <v>43</v>
      </c>
      <c r="B51" s="28"/>
      <c r="C51" s="14"/>
      <c r="D51" s="86"/>
      <c r="E51" s="87"/>
      <c r="F51" s="87"/>
      <c r="G51" s="88"/>
      <c r="H51" s="15"/>
    </row>
    <row r="52" spans="1:8" ht="15.75" x14ac:dyDescent="0.25">
      <c r="A52" s="27" t="s">
        <v>44</v>
      </c>
      <c r="B52" s="28"/>
      <c r="C52" s="14"/>
      <c r="D52" s="86"/>
      <c r="E52" s="87"/>
      <c r="F52" s="87"/>
      <c r="G52" s="88"/>
      <c r="H52" s="15"/>
    </row>
    <row r="53" spans="1:8" ht="15.75" x14ac:dyDescent="0.25">
      <c r="A53" s="29" t="s">
        <v>65</v>
      </c>
      <c r="B53" s="30"/>
      <c r="C53" s="14"/>
      <c r="D53" s="86">
        <v>363</v>
      </c>
      <c r="E53" s="87">
        <v>21650837.699999999</v>
      </c>
      <c r="F53" s="87">
        <v>2460601</v>
      </c>
      <c r="G53" s="88">
        <f>1-(+F53/E53)</f>
        <v>0.8863507715454354</v>
      </c>
      <c r="H53" s="15"/>
    </row>
    <row r="54" spans="1:8" ht="15.75" x14ac:dyDescent="0.25">
      <c r="A54" s="29" t="s">
        <v>66</v>
      </c>
      <c r="B54" s="30"/>
      <c r="C54" s="14"/>
      <c r="D54" s="86"/>
      <c r="E54" s="87"/>
      <c r="F54" s="87"/>
      <c r="G54" s="88"/>
      <c r="H54" s="15"/>
    </row>
    <row r="55" spans="1:8" x14ac:dyDescent="0.2">
      <c r="A55" s="31" t="s">
        <v>45</v>
      </c>
      <c r="B55" s="30"/>
      <c r="C55" s="14"/>
      <c r="D55" s="90"/>
      <c r="E55" s="109"/>
      <c r="F55" s="87"/>
      <c r="G55" s="92"/>
      <c r="H55" s="15"/>
    </row>
    <row r="56" spans="1:8" x14ac:dyDescent="0.2">
      <c r="A56" s="16" t="s">
        <v>46</v>
      </c>
      <c r="B56" s="28"/>
      <c r="C56" s="14"/>
      <c r="D56" s="90"/>
      <c r="E56" s="109"/>
      <c r="F56" s="87"/>
      <c r="G56" s="92"/>
      <c r="H56" s="15"/>
    </row>
    <row r="57" spans="1:8" x14ac:dyDescent="0.2">
      <c r="A57" s="16" t="s">
        <v>47</v>
      </c>
      <c r="B57" s="28"/>
      <c r="C57" s="14"/>
      <c r="D57" s="90"/>
      <c r="E57" s="108"/>
      <c r="F57" s="87"/>
      <c r="G57" s="92"/>
      <c r="H57" s="15"/>
    </row>
    <row r="58" spans="1:8" x14ac:dyDescent="0.2">
      <c r="A58" s="16" t="s">
        <v>30</v>
      </c>
      <c r="B58" s="28"/>
      <c r="C58" s="14"/>
      <c r="D58" s="90"/>
      <c r="E58" s="108"/>
      <c r="F58" s="87"/>
      <c r="G58" s="92"/>
      <c r="H58" s="15"/>
    </row>
    <row r="59" spans="1:8" ht="15.75" x14ac:dyDescent="0.25">
      <c r="A59" s="32"/>
      <c r="B59" s="18"/>
      <c r="C59" s="14"/>
      <c r="D59" s="90"/>
      <c r="E59" s="110"/>
      <c r="F59" s="93"/>
      <c r="G59" s="92"/>
      <c r="H59" s="15"/>
    </row>
    <row r="60" spans="1:8" ht="15.75" x14ac:dyDescent="0.25">
      <c r="A60" s="20" t="s">
        <v>48</v>
      </c>
      <c r="B60" s="20"/>
      <c r="C60" s="21"/>
      <c r="D60" s="94">
        <f>SUM(D44:D56)</f>
        <v>516</v>
      </c>
      <c r="E60" s="95">
        <f>SUM(E44:E59)</f>
        <v>27697147.809999999</v>
      </c>
      <c r="F60" s="95">
        <f>SUM(F44:F59)</f>
        <v>2967073.27</v>
      </c>
      <c r="G60" s="96">
        <f>1-(F60/E60)</f>
        <v>0.89287441109987709</v>
      </c>
      <c r="H60" s="15"/>
    </row>
    <row r="61" spans="1:8" x14ac:dyDescent="0.2">
      <c r="A61" s="33"/>
      <c r="B61" s="33"/>
      <c r="C61" s="50"/>
      <c r="D61" s="111"/>
      <c r="E61" s="105"/>
      <c r="F61" s="34"/>
      <c r="G61" s="34"/>
      <c r="H61" s="2"/>
    </row>
    <row r="62" spans="1:8" ht="18" x14ac:dyDescent="0.25">
      <c r="A62" s="35" t="s">
        <v>49</v>
      </c>
      <c r="B62" s="36"/>
      <c r="C62" s="39"/>
      <c r="D62" s="51"/>
      <c r="E62" s="36"/>
      <c r="F62" s="37">
        <f>F60+F39</f>
        <v>3260452.77</v>
      </c>
      <c r="G62" s="36"/>
      <c r="H62" s="2"/>
    </row>
    <row r="63" spans="1:8" ht="18" x14ac:dyDescent="0.25">
      <c r="A63" s="38"/>
      <c r="B63" s="39"/>
      <c r="C63" s="39"/>
      <c r="D63" s="52"/>
      <c r="E63" s="39"/>
      <c r="F63" s="37"/>
      <c r="G63" s="39"/>
      <c r="H63" s="2"/>
    </row>
    <row r="64" spans="1:8" ht="15.75" x14ac:dyDescent="0.25">
      <c r="A64" s="4" t="s">
        <v>50</v>
      </c>
      <c r="B64" s="40"/>
      <c r="C64" s="40"/>
      <c r="D64" s="40"/>
      <c r="E64" s="40"/>
      <c r="F64" s="41"/>
      <c r="G64" s="40"/>
      <c r="H64" s="2"/>
    </row>
    <row r="65" spans="1:8" ht="15.75" x14ac:dyDescent="0.25">
      <c r="A65" s="4" t="s">
        <v>51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52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/>
      <c r="B67" s="40"/>
      <c r="C67" s="40"/>
      <c r="D67" s="40"/>
      <c r="E67" s="40"/>
      <c r="F67" s="41"/>
      <c r="G67" s="40"/>
      <c r="H67" s="2"/>
    </row>
    <row r="68" spans="1:8" ht="18" x14ac:dyDescent="0.25">
      <c r="A68" s="42" t="s">
        <v>53</v>
      </c>
      <c r="B68" s="39"/>
      <c r="C68" s="39"/>
      <c r="D68" s="39"/>
      <c r="E68" s="39"/>
      <c r="F68" s="37"/>
      <c r="G68" s="39"/>
      <c r="H68" s="2"/>
    </row>
    <row r="69" spans="1:8" ht="18" x14ac:dyDescent="0.25">
      <c r="A69" s="43"/>
      <c r="B69" s="39"/>
      <c r="C69" s="39"/>
      <c r="D69" s="39"/>
      <c r="E69" s="37"/>
      <c r="F69" s="2"/>
      <c r="G69" s="2"/>
      <c r="H69" s="2"/>
    </row>
    <row r="70" spans="1:8" ht="18" x14ac:dyDescent="0.25">
      <c r="A70" s="43"/>
      <c r="B70" s="39"/>
      <c r="C70" s="39"/>
      <c r="D70" s="39"/>
      <c r="E70" s="44"/>
      <c r="F70" s="2"/>
      <c r="G70" s="2"/>
      <c r="H70" s="2"/>
    </row>
    <row r="71" spans="1:8" ht="18" x14ac:dyDescent="0.25">
      <c r="A71" s="43"/>
      <c r="B71" s="39"/>
      <c r="C71" s="39"/>
      <c r="D71" s="39"/>
      <c r="E71" s="45"/>
      <c r="F71" s="2"/>
      <c r="G71" s="2"/>
      <c r="H71" s="2"/>
    </row>
    <row r="72" spans="1:8" ht="18" x14ac:dyDescent="0.25">
      <c r="A72" s="43"/>
      <c r="B72" s="39"/>
      <c r="C72" s="39"/>
      <c r="D72" s="39"/>
      <c r="E72" s="46"/>
      <c r="F72" s="2"/>
      <c r="G72" s="2"/>
      <c r="H72" s="2"/>
    </row>
    <row r="73" spans="1:8" ht="18" x14ac:dyDescent="0.25">
      <c r="A73" s="43"/>
      <c r="B73" s="39"/>
      <c r="C73" s="39"/>
      <c r="D73" s="39"/>
      <c r="E73" s="37"/>
      <c r="F73" s="2"/>
      <c r="G73" s="2"/>
      <c r="H73" s="2"/>
    </row>
    <row r="74" spans="1:8" ht="18" x14ac:dyDescent="0.25">
      <c r="A74" s="43"/>
      <c r="B74" s="39"/>
      <c r="C74" s="39"/>
      <c r="D74" s="39"/>
      <c r="E74" s="37"/>
      <c r="F74" s="2"/>
      <c r="G74" s="2"/>
      <c r="H74" s="2"/>
    </row>
    <row r="75" spans="1:8" ht="18" x14ac:dyDescent="0.25">
      <c r="A75" s="43"/>
      <c r="B75" s="39"/>
      <c r="C75" s="39"/>
      <c r="D75" s="39"/>
      <c r="E75" s="44"/>
      <c r="F75" s="2"/>
      <c r="G75" s="2"/>
      <c r="H75" s="2"/>
    </row>
    <row r="76" spans="1:8" ht="18" x14ac:dyDescent="0.25">
      <c r="A76" s="43"/>
      <c r="B76" s="39"/>
      <c r="C76" s="39"/>
      <c r="D76" s="39"/>
      <c r="E76" s="45"/>
      <c r="F76" s="2"/>
      <c r="G76" s="2"/>
      <c r="H76" s="2"/>
    </row>
    <row r="77" spans="1:8" ht="18" x14ac:dyDescent="0.25">
      <c r="A77" s="43"/>
      <c r="B77" s="39"/>
      <c r="C77" s="39"/>
      <c r="D77" s="39"/>
      <c r="E77" s="45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7"/>
      <c r="F79" s="2"/>
      <c r="G79" s="2"/>
      <c r="H79" s="2"/>
    </row>
    <row r="80" spans="1:8" ht="18" x14ac:dyDescent="0.25">
      <c r="A80" s="43"/>
      <c r="B80" s="39"/>
      <c r="C80" s="39"/>
      <c r="D80" s="39"/>
      <c r="E80" s="39"/>
      <c r="F80" s="2"/>
      <c r="G80" s="2"/>
      <c r="H80" s="2"/>
    </row>
    <row r="81" spans="1:8" ht="15.75" x14ac:dyDescent="0.25">
      <c r="A81" s="48"/>
      <c r="B81" s="2"/>
      <c r="C81" s="2"/>
      <c r="D81" s="2"/>
      <c r="E81" s="2"/>
      <c r="F81" s="2"/>
      <c r="G81" s="2"/>
      <c r="H81" s="2"/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3"/>
  <sheetViews>
    <sheetView showOutlineSymbols="0" zoomScale="87" zoomScaleNormal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1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55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JULY 2019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1.75" x14ac:dyDescent="0.3">
      <c r="A5" s="2"/>
      <c r="B5" s="4"/>
      <c r="C5" s="4"/>
      <c r="D5" s="82" t="s">
        <v>107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106" t="s">
        <v>113</v>
      </c>
      <c r="B9" s="13"/>
      <c r="C9" s="14"/>
      <c r="D9" s="86">
        <v>5</v>
      </c>
      <c r="E9" s="87">
        <v>1211858</v>
      </c>
      <c r="F9" s="87">
        <v>169220.5</v>
      </c>
      <c r="G9" s="88">
        <f>F9/E9</f>
        <v>0.13963723472552064</v>
      </c>
      <c r="H9" s="15"/>
    </row>
    <row r="10" spans="1:8" ht="15.75" x14ac:dyDescent="0.25">
      <c r="A10" s="106" t="s">
        <v>11</v>
      </c>
      <c r="B10" s="13"/>
      <c r="C10" s="14"/>
      <c r="D10" s="86"/>
      <c r="E10" s="87"/>
      <c r="F10" s="87"/>
      <c r="G10" s="88"/>
      <c r="H10" s="15"/>
    </row>
    <row r="11" spans="1:8" ht="15.75" x14ac:dyDescent="0.25">
      <c r="A11" s="106" t="s">
        <v>116</v>
      </c>
      <c r="B11" s="13"/>
      <c r="C11" s="14"/>
      <c r="D11" s="86">
        <v>1</v>
      </c>
      <c r="E11" s="87">
        <v>283338</v>
      </c>
      <c r="F11" s="87">
        <v>84679</v>
      </c>
      <c r="G11" s="88">
        <f>F11/E11</f>
        <v>0.29886213638834186</v>
      </c>
      <c r="H11" s="15"/>
    </row>
    <row r="12" spans="1:8" ht="15.75" x14ac:dyDescent="0.25">
      <c r="A12" s="106" t="s">
        <v>73</v>
      </c>
      <c r="B12" s="13"/>
      <c r="C12" s="14"/>
      <c r="D12" s="86">
        <v>1</v>
      </c>
      <c r="E12" s="87">
        <v>207022</v>
      </c>
      <c r="F12" s="87">
        <v>35769</v>
      </c>
      <c r="G12" s="88">
        <f>F12/E12</f>
        <v>0.17277873849156128</v>
      </c>
      <c r="H12" s="15"/>
    </row>
    <row r="13" spans="1:8" ht="15.75" x14ac:dyDescent="0.25">
      <c r="A13" s="106" t="s">
        <v>120</v>
      </c>
      <c r="B13" s="13"/>
      <c r="C13" s="14"/>
      <c r="D13" s="86">
        <v>2</v>
      </c>
      <c r="E13" s="87">
        <v>725396</v>
      </c>
      <c r="F13" s="87">
        <v>252612.65</v>
      </c>
      <c r="G13" s="88">
        <f>F13/E13</f>
        <v>0.34824102972721105</v>
      </c>
      <c r="H13" s="15"/>
    </row>
    <row r="14" spans="1:8" ht="15.75" x14ac:dyDescent="0.25">
      <c r="A14" s="106" t="s">
        <v>25</v>
      </c>
      <c r="B14" s="13"/>
      <c r="C14" s="14"/>
      <c r="D14" s="86"/>
      <c r="E14" s="87"/>
      <c r="F14" s="87"/>
      <c r="G14" s="88"/>
      <c r="H14" s="15"/>
    </row>
    <row r="15" spans="1:8" ht="15.75" x14ac:dyDescent="0.25">
      <c r="A15" s="106" t="s">
        <v>57</v>
      </c>
      <c r="B15" s="13"/>
      <c r="C15" s="14"/>
      <c r="D15" s="86"/>
      <c r="E15" s="87"/>
      <c r="F15" s="87"/>
      <c r="G15" s="88"/>
      <c r="H15" s="15"/>
    </row>
    <row r="16" spans="1:8" ht="15.75" x14ac:dyDescent="0.25">
      <c r="A16" s="106" t="s">
        <v>10</v>
      </c>
      <c r="B16" s="13"/>
      <c r="C16" s="14"/>
      <c r="D16" s="86"/>
      <c r="E16" s="87"/>
      <c r="F16" s="87"/>
      <c r="G16" s="88"/>
      <c r="H16" s="15"/>
    </row>
    <row r="17" spans="1:8" ht="15.75" x14ac:dyDescent="0.25">
      <c r="A17" s="106" t="s">
        <v>14</v>
      </c>
      <c r="B17" s="13"/>
      <c r="C17" s="14"/>
      <c r="D17" s="86">
        <v>2</v>
      </c>
      <c r="E17" s="87">
        <v>1043813</v>
      </c>
      <c r="F17" s="87">
        <v>211792</v>
      </c>
      <c r="G17" s="88">
        <f t="shared" ref="G17:G25" si="0">F17/E17</f>
        <v>0.20290224398431519</v>
      </c>
      <c r="H17" s="15"/>
    </row>
    <row r="18" spans="1:8" ht="15.75" x14ac:dyDescent="0.25">
      <c r="A18" s="106" t="s">
        <v>15</v>
      </c>
      <c r="B18" s="13"/>
      <c r="C18" s="14"/>
      <c r="D18" s="86">
        <v>2</v>
      </c>
      <c r="E18" s="87">
        <v>1009402</v>
      </c>
      <c r="F18" s="87">
        <v>208819</v>
      </c>
      <c r="G18" s="88">
        <f t="shared" si="0"/>
        <v>0.20687397092535978</v>
      </c>
      <c r="H18" s="15"/>
    </row>
    <row r="19" spans="1:8" ht="15.75" x14ac:dyDescent="0.25">
      <c r="A19" s="106" t="s">
        <v>58</v>
      </c>
      <c r="B19" s="13"/>
      <c r="C19" s="14"/>
      <c r="D19" s="86"/>
      <c r="E19" s="87"/>
      <c r="F19" s="87"/>
      <c r="G19" s="88"/>
      <c r="H19" s="15"/>
    </row>
    <row r="20" spans="1:8" ht="15.75" x14ac:dyDescent="0.25">
      <c r="A20" s="106" t="s">
        <v>17</v>
      </c>
      <c r="B20" s="13"/>
      <c r="C20" s="14"/>
      <c r="D20" s="86">
        <v>1</v>
      </c>
      <c r="E20" s="87">
        <v>164538</v>
      </c>
      <c r="F20" s="87">
        <v>60788.5</v>
      </c>
      <c r="G20" s="88">
        <f t="shared" si="0"/>
        <v>0.36944961042433966</v>
      </c>
      <c r="H20" s="15"/>
    </row>
    <row r="21" spans="1:8" ht="15.75" x14ac:dyDescent="0.25">
      <c r="A21" s="106" t="s">
        <v>131</v>
      </c>
      <c r="B21" s="13"/>
      <c r="C21" s="14"/>
      <c r="D21" s="86"/>
      <c r="E21" s="87"/>
      <c r="F21" s="87"/>
      <c r="G21" s="88"/>
      <c r="H21" s="15"/>
    </row>
    <row r="22" spans="1:8" ht="15.75" x14ac:dyDescent="0.25">
      <c r="A22" s="106" t="s">
        <v>59</v>
      </c>
      <c r="B22" s="13"/>
      <c r="C22" s="14"/>
      <c r="D22" s="86">
        <v>4</v>
      </c>
      <c r="E22" s="87">
        <v>4047786</v>
      </c>
      <c r="F22" s="87">
        <v>587793.5</v>
      </c>
      <c r="G22" s="88">
        <f t="shared" si="0"/>
        <v>0.14521358095511966</v>
      </c>
      <c r="H22" s="15"/>
    </row>
    <row r="23" spans="1:8" ht="15.75" x14ac:dyDescent="0.25">
      <c r="A23" s="106" t="s">
        <v>60</v>
      </c>
      <c r="B23" s="13"/>
      <c r="C23" s="14"/>
      <c r="D23" s="86">
        <v>5</v>
      </c>
      <c r="E23" s="87">
        <v>886572</v>
      </c>
      <c r="F23" s="87">
        <v>128871</v>
      </c>
      <c r="G23" s="88">
        <f t="shared" si="0"/>
        <v>0.14535875258862224</v>
      </c>
      <c r="H23" s="15"/>
    </row>
    <row r="24" spans="1:8" ht="15.75" x14ac:dyDescent="0.25">
      <c r="A24" s="107" t="s">
        <v>20</v>
      </c>
      <c r="B24" s="13"/>
      <c r="C24" s="14"/>
      <c r="D24" s="86">
        <v>6</v>
      </c>
      <c r="E24" s="87">
        <v>1024976</v>
      </c>
      <c r="F24" s="87">
        <v>194483.5</v>
      </c>
      <c r="G24" s="88">
        <f t="shared" si="0"/>
        <v>0.18974444279670938</v>
      </c>
      <c r="H24" s="15"/>
    </row>
    <row r="25" spans="1:8" ht="15.75" x14ac:dyDescent="0.25">
      <c r="A25" s="107" t="s">
        <v>21</v>
      </c>
      <c r="B25" s="13"/>
      <c r="C25" s="14"/>
      <c r="D25" s="86">
        <v>20</v>
      </c>
      <c r="E25" s="87">
        <v>275400</v>
      </c>
      <c r="F25" s="87">
        <v>275400</v>
      </c>
      <c r="G25" s="88">
        <f t="shared" si="0"/>
        <v>1</v>
      </c>
      <c r="H25" s="15"/>
    </row>
    <row r="26" spans="1:8" ht="15.75" x14ac:dyDescent="0.25">
      <c r="A26" s="83" t="s">
        <v>22</v>
      </c>
      <c r="B26" s="13"/>
      <c r="C26" s="14"/>
      <c r="D26" s="86"/>
      <c r="E26" s="87"/>
      <c r="F26" s="87"/>
      <c r="G26" s="88"/>
      <c r="H26" s="15"/>
    </row>
    <row r="27" spans="1:8" ht="15.75" x14ac:dyDescent="0.25">
      <c r="A27" s="83" t="s">
        <v>23</v>
      </c>
      <c r="B27" s="13"/>
      <c r="C27" s="14"/>
      <c r="D27" s="86"/>
      <c r="E27" s="87">
        <v>77304.25</v>
      </c>
      <c r="F27" s="87">
        <v>17229.400000000001</v>
      </c>
      <c r="G27" s="88">
        <f>F27/E27</f>
        <v>0.22287778485658941</v>
      </c>
      <c r="H27" s="15"/>
    </row>
    <row r="28" spans="1:8" ht="15.75" x14ac:dyDescent="0.25">
      <c r="A28" s="106" t="s">
        <v>142</v>
      </c>
      <c r="B28" s="13"/>
      <c r="C28" s="14"/>
      <c r="D28" s="86"/>
      <c r="E28" s="87"/>
      <c r="F28" s="87"/>
      <c r="G28" s="88"/>
      <c r="H28" s="15"/>
    </row>
    <row r="29" spans="1:8" ht="15.75" x14ac:dyDescent="0.25">
      <c r="A29" s="83" t="s">
        <v>24</v>
      </c>
      <c r="B29" s="13"/>
      <c r="C29" s="14"/>
      <c r="D29" s="86">
        <v>2</v>
      </c>
      <c r="E29" s="87">
        <v>236610</v>
      </c>
      <c r="F29" s="87">
        <v>84838.5</v>
      </c>
      <c r="G29" s="88">
        <f>F29/E29</f>
        <v>0.35855838721947508</v>
      </c>
      <c r="H29" s="15"/>
    </row>
    <row r="30" spans="1:8" ht="15.75" x14ac:dyDescent="0.25">
      <c r="A30" s="83" t="s">
        <v>136</v>
      </c>
      <c r="B30" s="13"/>
      <c r="C30" s="14"/>
      <c r="D30" s="86">
        <v>1</v>
      </c>
      <c r="E30" s="87">
        <v>271067</v>
      </c>
      <c r="F30" s="87">
        <v>57464.85</v>
      </c>
      <c r="G30" s="88">
        <f>F30/E30</f>
        <v>0.21199500492498163</v>
      </c>
      <c r="H30" s="15"/>
    </row>
    <row r="31" spans="1:8" ht="15.75" x14ac:dyDescent="0.25">
      <c r="A31" s="83" t="s">
        <v>143</v>
      </c>
      <c r="B31" s="13"/>
      <c r="C31" s="14"/>
      <c r="D31" s="86"/>
      <c r="E31" s="89"/>
      <c r="F31" s="87"/>
      <c r="G31" s="88"/>
      <c r="H31" s="15"/>
    </row>
    <row r="32" spans="1:8" ht="15.75" x14ac:dyDescent="0.25">
      <c r="A32" s="83" t="s">
        <v>145</v>
      </c>
      <c r="B32" s="13"/>
      <c r="C32" s="14"/>
      <c r="D32" s="86">
        <v>1</v>
      </c>
      <c r="E32" s="89">
        <v>392758</v>
      </c>
      <c r="F32" s="87">
        <v>57378</v>
      </c>
      <c r="G32" s="88">
        <f>F32/E32</f>
        <v>0.14608995870230523</v>
      </c>
      <c r="H32" s="15"/>
    </row>
    <row r="33" spans="1:8" ht="15.75" x14ac:dyDescent="0.25">
      <c r="A33" s="83" t="s">
        <v>62</v>
      </c>
      <c r="B33" s="13"/>
      <c r="C33" s="14"/>
      <c r="D33" s="86">
        <v>26</v>
      </c>
      <c r="E33" s="89">
        <v>3017954.5</v>
      </c>
      <c r="F33" s="89">
        <v>446238</v>
      </c>
      <c r="G33" s="88">
        <f>F33/E33</f>
        <v>0.147861076103036</v>
      </c>
      <c r="H33" s="15"/>
    </row>
    <row r="34" spans="1:8" ht="15.75" x14ac:dyDescent="0.25">
      <c r="A34" s="106" t="s">
        <v>63</v>
      </c>
      <c r="B34" s="13"/>
      <c r="C34" s="14"/>
      <c r="D34" s="86">
        <v>1</v>
      </c>
      <c r="E34" s="87">
        <v>139397</v>
      </c>
      <c r="F34" s="87">
        <v>34571.5</v>
      </c>
      <c r="G34" s="88">
        <f>F34/E34</f>
        <v>0.24800748940077619</v>
      </c>
      <c r="H34" s="15"/>
    </row>
    <row r="35" spans="1:8" ht="15.75" x14ac:dyDescent="0.25">
      <c r="A35" s="106" t="s">
        <v>110</v>
      </c>
      <c r="B35" s="13"/>
      <c r="C35" s="14"/>
      <c r="D35" s="86">
        <v>1</v>
      </c>
      <c r="E35" s="87">
        <v>253148</v>
      </c>
      <c r="F35" s="87">
        <v>69863</v>
      </c>
      <c r="G35" s="88">
        <f>F35/E35</f>
        <v>0.27597689888918736</v>
      </c>
      <c r="H35" s="15"/>
    </row>
    <row r="36" spans="1:8" x14ac:dyDescent="0.2">
      <c r="A36" s="16" t="s">
        <v>28</v>
      </c>
      <c r="B36" s="13"/>
      <c r="C36" s="14"/>
      <c r="D36" s="90"/>
      <c r="E36" s="91">
        <v>1192285</v>
      </c>
      <c r="F36" s="87">
        <v>189519</v>
      </c>
      <c r="G36" s="92"/>
      <c r="H36" s="15"/>
    </row>
    <row r="37" spans="1:8" x14ac:dyDescent="0.2">
      <c r="A37" s="16" t="s">
        <v>29</v>
      </c>
      <c r="B37" s="13"/>
      <c r="C37" s="14"/>
      <c r="D37" s="90"/>
      <c r="E37" s="91"/>
      <c r="F37" s="87"/>
      <c r="G37" s="92"/>
      <c r="H37" s="15"/>
    </row>
    <row r="38" spans="1:8" x14ac:dyDescent="0.2">
      <c r="A38" s="16" t="s">
        <v>30</v>
      </c>
      <c r="B38" s="13"/>
      <c r="C38" s="14"/>
      <c r="D38" s="90"/>
      <c r="E38" s="91"/>
      <c r="F38" s="89"/>
      <c r="G38" s="92"/>
      <c r="H38" s="15"/>
    </row>
    <row r="39" spans="1:8" x14ac:dyDescent="0.2">
      <c r="A39" s="17"/>
      <c r="B39" s="18"/>
      <c r="C39" s="21"/>
      <c r="D39" s="90"/>
      <c r="E39" s="93"/>
      <c r="F39" s="93"/>
      <c r="G39" s="92"/>
      <c r="H39" s="15"/>
    </row>
    <row r="40" spans="1:8" ht="15.75" x14ac:dyDescent="0.25">
      <c r="A40" s="19" t="s">
        <v>31</v>
      </c>
      <c r="B40" s="20"/>
      <c r="C40" s="22"/>
      <c r="D40" s="94">
        <f>SUM(D9:D39)</f>
        <v>81</v>
      </c>
      <c r="E40" s="95">
        <f>SUM(E9:E39)</f>
        <v>16460624.75</v>
      </c>
      <c r="F40" s="95">
        <f>SUM(F9:F39)</f>
        <v>3167330.9</v>
      </c>
      <c r="G40" s="96">
        <f>F40/E40</f>
        <v>0.19241863222718808</v>
      </c>
      <c r="H40" s="2"/>
    </row>
    <row r="41" spans="1:8" ht="15.75" x14ac:dyDescent="0.25">
      <c r="A41" s="22"/>
      <c r="B41" s="22"/>
      <c r="C41" s="24"/>
      <c r="D41" s="97"/>
      <c r="E41" s="98"/>
      <c r="F41" s="99"/>
      <c r="G41" s="99"/>
      <c r="H41" s="2"/>
    </row>
    <row r="42" spans="1:8" ht="18" x14ac:dyDescent="0.25">
      <c r="A42" s="23" t="s">
        <v>32</v>
      </c>
      <c r="B42" s="24"/>
      <c r="C42" s="26"/>
      <c r="D42" s="25"/>
      <c r="E42" s="100"/>
      <c r="F42" s="101"/>
      <c r="G42" s="101"/>
      <c r="H42" s="2"/>
    </row>
    <row r="43" spans="1:8" ht="15.75" x14ac:dyDescent="0.25">
      <c r="A43" s="26"/>
      <c r="B43" s="26"/>
      <c r="C43" s="26"/>
      <c r="D43" s="102"/>
      <c r="E43" s="25" t="s">
        <v>33</v>
      </c>
      <c r="F43" s="25" t="s">
        <v>33</v>
      </c>
      <c r="G43" s="25" t="s">
        <v>5</v>
      </c>
      <c r="H43" s="2"/>
    </row>
    <row r="44" spans="1:8" ht="15.75" x14ac:dyDescent="0.25">
      <c r="A44" s="26"/>
      <c r="B44" s="26"/>
      <c r="C44" s="14"/>
      <c r="D44" s="102" t="s">
        <v>6</v>
      </c>
      <c r="E44" s="103" t="s">
        <v>34</v>
      </c>
      <c r="F44" s="101" t="s">
        <v>8</v>
      </c>
      <c r="G44" s="101" t="s">
        <v>35</v>
      </c>
      <c r="H44" s="15"/>
    </row>
    <row r="45" spans="1:8" ht="15.75" x14ac:dyDescent="0.25">
      <c r="A45" s="27" t="s">
        <v>36</v>
      </c>
      <c r="B45" s="28"/>
      <c r="C45" s="14"/>
      <c r="D45" s="86">
        <v>172</v>
      </c>
      <c r="E45" s="87">
        <v>31220273.629999999</v>
      </c>
      <c r="F45" s="87">
        <v>1778301.36</v>
      </c>
      <c r="G45" s="88">
        <f t="shared" ref="G45:G51" si="1">1-(+F45/E45)</f>
        <v>0.9430401737961962</v>
      </c>
      <c r="H45" s="15"/>
    </row>
    <row r="46" spans="1:8" ht="15.75" x14ac:dyDescent="0.25">
      <c r="A46" s="27" t="s">
        <v>37</v>
      </c>
      <c r="B46" s="28"/>
      <c r="C46" s="14"/>
      <c r="D46" s="86">
        <v>2</v>
      </c>
      <c r="E46" s="87">
        <v>1193522.54</v>
      </c>
      <c r="F46" s="87">
        <v>153153.94</v>
      </c>
      <c r="G46" s="88">
        <f t="shared" si="1"/>
        <v>0.87167905517729061</v>
      </c>
      <c r="H46" s="15"/>
    </row>
    <row r="47" spans="1:8" ht="15.75" x14ac:dyDescent="0.25">
      <c r="A47" s="27" t="s">
        <v>38</v>
      </c>
      <c r="B47" s="28"/>
      <c r="C47" s="14"/>
      <c r="D47" s="86">
        <v>309</v>
      </c>
      <c r="E47" s="87">
        <v>30490885</v>
      </c>
      <c r="F47" s="87">
        <v>1787485.73</v>
      </c>
      <c r="G47" s="88">
        <f t="shared" si="1"/>
        <v>0.94137639068200218</v>
      </c>
      <c r="H47" s="15"/>
    </row>
    <row r="48" spans="1:8" ht="15.75" x14ac:dyDescent="0.25">
      <c r="A48" s="27" t="s">
        <v>39</v>
      </c>
      <c r="B48" s="28"/>
      <c r="C48" s="14"/>
      <c r="D48" s="86">
        <v>23</v>
      </c>
      <c r="E48" s="87">
        <v>1028205.5</v>
      </c>
      <c r="F48" s="87">
        <v>86919</v>
      </c>
      <c r="G48" s="88">
        <f t="shared" si="1"/>
        <v>0.91546534228809318</v>
      </c>
      <c r="H48" s="15"/>
    </row>
    <row r="49" spans="1:8" ht="15.75" x14ac:dyDescent="0.25">
      <c r="A49" s="27" t="s">
        <v>40</v>
      </c>
      <c r="B49" s="28"/>
      <c r="C49" s="14"/>
      <c r="D49" s="86">
        <v>135</v>
      </c>
      <c r="E49" s="87">
        <v>13787152.699999999</v>
      </c>
      <c r="F49" s="87">
        <v>1004395.74</v>
      </c>
      <c r="G49" s="88">
        <f t="shared" si="1"/>
        <v>0.92714987917701097</v>
      </c>
      <c r="H49" s="15"/>
    </row>
    <row r="50" spans="1:8" ht="15.75" x14ac:dyDescent="0.25">
      <c r="A50" s="27" t="s">
        <v>41</v>
      </c>
      <c r="B50" s="28"/>
      <c r="C50" s="14"/>
      <c r="D50" s="86">
        <v>3</v>
      </c>
      <c r="E50" s="87">
        <v>235632</v>
      </c>
      <c r="F50" s="87">
        <v>37269</v>
      </c>
      <c r="G50" s="88">
        <f t="shared" si="1"/>
        <v>0.84183387655326947</v>
      </c>
      <c r="H50" s="15"/>
    </row>
    <row r="51" spans="1:8" ht="15.75" x14ac:dyDescent="0.25">
      <c r="A51" s="27" t="s">
        <v>42</v>
      </c>
      <c r="B51" s="28"/>
      <c r="C51" s="14"/>
      <c r="D51" s="86">
        <v>36</v>
      </c>
      <c r="E51" s="87">
        <v>2758590</v>
      </c>
      <c r="F51" s="87">
        <v>155819</v>
      </c>
      <c r="G51" s="88">
        <f t="shared" si="1"/>
        <v>0.94351498410419821</v>
      </c>
      <c r="H51" s="15"/>
    </row>
    <row r="52" spans="1:8" ht="15.75" x14ac:dyDescent="0.25">
      <c r="A52" s="27" t="s">
        <v>43</v>
      </c>
      <c r="B52" s="28"/>
      <c r="C52" s="14"/>
      <c r="D52" s="86"/>
      <c r="E52" s="87"/>
      <c r="F52" s="87"/>
      <c r="G52" s="88"/>
      <c r="H52" s="15"/>
    </row>
    <row r="53" spans="1:8" ht="15.75" x14ac:dyDescent="0.25">
      <c r="A53" s="27" t="s">
        <v>44</v>
      </c>
      <c r="B53" s="28"/>
      <c r="C53" s="14"/>
      <c r="D53" s="86">
        <v>4</v>
      </c>
      <c r="E53" s="87">
        <v>465225</v>
      </c>
      <c r="F53" s="87">
        <v>85550</v>
      </c>
      <c r="G53" s="88">
        <f>1-(+F53/E53)</f>
        <v>0.8161104841743243</v>
      </c>
      <c r="H53" s="15"/>
    </row>
    <row r="54" spans="1:8" ht="15.75" x14ac:dyDescent="0.25">
      <c r="A54" s="29" t="s">
        <v>64</v>
      </c>
      <c r="B54" s="30"/>
      <c r="C54" s="14"/>
      <c r="D54" s="86">
        <v>2</v>
      </c>
      <c r="E54" s="87">
        <v>142800</v>
      </c>
      <c r="F54" s="87">
        <v>-50800</v>
      </c>
      <c r="G54" s="88">
        <f>1-(+F54/E54)</f>
        <v>1.3557422969187676</v>
      </c>
      <c r="H54" s="15"/>
    </row>
    <row r="55" spans="1:8" ht="15.75" x14ac:dyDescent="0.25">
      <c r="A55" s="27" t="s">
        <v>65</v>
      </c>
      <c r="B55" s="30"/>
      <c r="C55" s="14"/>
      <c r="D55" s="86">
        <v>1317</v>
      </c>
      <c r="E55" s="87">
        <v>103503101.23</v>
      </c>
      <c r="F55" s="87">
        <v>12241616.58</v>
      </c>
      <c r="G55" s="88">
        <f>1-(+F55/E55)</f>
        <v>0.88172705518458594</v>
      </c>
      <c r="H55" s="15"/>
    </row>
    <row r="56" spans="1:8" ht="15.75" x14ac:dyDescent="0.25">
      <c r="A56" s="27" t="s">
        <v>66</v>
      </c>
      <c r="B56" s="30"/>
      <c r="C56" s="14"/>
      <c r="D56" s="86"/>
      <c r="E56" s="87"/>
      <c r="F56" s="87"/>
      <c r="G56" s="88"/>
      <c r="H56" s="15"/>
    </row>
    <row r="57" spans="1:8" x14ac:dyDescent="0.2">
      <c r="A57" s="31" t="s">
        <v>45</v>
      </c>
      <c r="B57" s="30"/>
      <c r="C57" s="14"/>
      <c r="D57" s="90"/>
      <c r="E57" s="109"/>
      <c r="F57" s="87"/>
      <c r="G57" s="92"/>
      <c r="H57" s="15"/>
    </row>
    <row r="58" spans="1:8" x14ac:dyDescent="0.2">
      <c r="A58" s="16" t="s">
        <v>46</v>
      </c>
      <c r="B58" s="28"/>
      <c r="C58" s="14"/>
      <c r="D58" s="90"/>
      <c r="E58" s="109"/>
      <c r="F58" s="87"/>
      <c r="G58" s="92"/>
      <c r="H58" s="15"/>
    </row>
    <row r="59" spans="1:8" x14ac:dyDescent="0.2">
      <c r="A59" s="16" t="s">
        <v>47</v>
      </c>
      <c r="B59" s="28"/>
      <c r="C59" s="14"/>
      <c r="D59" s="90"/>
      <c r="E59" s="91"/>
      <c r="F59" s="87"/>
      <c r="G59" s="92"/>
      <c r="H59" s="15"/>
    </row>
    <row r="60" spans="1:8" x14ac:dyDescent="0.2">
      <c r="A60" s="16" t="s">
        <v>30</v>
      </c>
      <c r="B60" s="28"/>
      <c r="C60" s="14"/>
      <c r="D60" s="90"/>
      <c r="E60" s="91"/>
      <c r="F60" s="89"/>
      <c r="G60" s="92"/>
      <c r="H60" s="15"/>
    </row>
    <row r="61" spans="1:8" ht="15.75" x14ac:dyDescent="0.25">
      <c r="A61" s="32"/>
      <c r="B61" s="18"/>
      <c r="C61" s="21"/>
      <c r="D61" s="90"/>
      <c r="E61" s="93"/>
      <c r="F61" s="93"/>
      <c r="G61" s="92"/>
      <c r="H61" s="15"/>
    </row>
    <row r="62" spans="1:8" ht="15.75" x14ac:dyDescent="0.25">
      <c r="A62" s="20" t="s">
        <v>48</v>
      </c>
      <c r="B62" s="20"/>
      <c r="C62" s="33"/>
      <c r="D62" s="94">
        <f>SUM(D45:D58)</f>
        <v>2003</v>
      </c>
      <c r="E62" s="95">
        <f>SUM(E45:E61)</f>
        <v>184825387.60000002</v>
      </c>
      <c r="F62" s="95">
        <f>SUM(F45:F61)</f>
        <v>17279710.350000001</v>
      </c>
      <c r="G62" s="96">
        <f>1-(+F62/E62)</f>
        <v>0.90650791769257999</v>
      </c>
      <c r="H62" s="2"/>
    </row>
    <row r="63" spans="1:8" ht="18" x14ac:dyDescent="0.25">
      <c r="A63" s="33"/>
      <c r="B63" s="33"/>
      <c r="C63" s="36"/>
      <c r="D63" s="104"/>
      <c r="E63" s="105"/>
      <c r="F63" s="34"/>
      <c r="G63" s="34"/>
      <c r="H63" s="2"/>
    </row>
    <row r="64" spans="1:8" ht="18" x14ac:dyDescent="0.25">
      <c r="A64" s="35" t="s">
        <v>49</v>
      </c>
      <c r="B64" s="36"/>
      <c r="C64" s="39"/>
      <c r="D64" s="36"/>
      <c r="E64" s="36"/>
      <c r="F64" s="37">
        <f>F62+F40</f>
        <v>20447041.25</v>
      </c>
      <c r="G64" s="36"/>
      <c r="H64" s="2"/>
    </row>
    <row r="65" spans="1:8" ht="8.25" customHeight="1" x14ac:dyDescent="0.25">
      <c r="A65" s="35"/>
      <c r="B65" s="36"/>
      <c r="C65" s="39"/>
      <c r="D65" s="36"/>
      <c r="E65" s="36"/>
      <c r="F65" s="37"/>
      <c r="G65" s="36"/>
      <c r="H65" s="2"/>
    </row>
    <row r="66" spans="1:8" ht="15.75" x14ac:dyDescent="0.25">
      <c r="A66" s="4" t="s">
        <v>50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51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 t="s">
        <v>52</v>
      </c>
      <c r="B68" s="40"/>
      <c r="C68" s="40"/>
      <c r="D68" s="40"/>
      <c r="E68" s="40"/>
      <c r="F68" s="41"/>
      <c r="G68" s="40"/>
      <c r="H68" s="2"/>
    </row>
    <row r="69" spans="1:8" ht="15.75" x14ac:dyDescent="0.25">
      <c r="A69" s="4"/>
      <c r="B69" s="40"/>
      <c r="C69" s="40"/>
      <c r="D69" s="40"/>
      <c r="E69" s="40"/>
      <c r="F69" s="41"/>
      <c r="G69" s="40"/>
      <c r="H69" s="2"/>
    </row>
    <row r="70" spans="1:8" ht="18" x14ac:dyDescent="0.25">
      <c r="A70" s="42" t="s">
        <v>53</v>
      </c>
      <c r="B70" s="39"/>
      <c r="C70" s="39"/>
      <c r="D70" s="39"/>
      <c r="E70" s="39"/>
      <c r="F70" s="37"/>
      <c r="G70" s="39"/>
      <c r="H70" s="2"/>
    </row>
    <row r="71" spans="1:8" ht="18" x14ac:dyDescent="0.25">
      <c r="A71" s="43"/>
      <c r="B71" s="39"/>
      <c r="C71" s="39"/>
      <c r="D71" s="39"/>
      <c r="E71" s="37"/>
      <c r="F71" s="2"/>
      <c r="G71" s="2"/>
      <c r="H71" s="2"/>
    </row>
    <row r="72" spans="1:8" ht="18" x14ac:dyDescent="0.25">
      <c r="A72" s="38"/>
      <c r="B72" s="39"/>
      <c r="C72" s="39"/>
      <c r="D72" s="39"/>
      <c r="E72" s="44"/>
      <c r="F72" s="2"/>
      <c r="G72" s="2"/>
      <c r="H72" s="2"/>
    </row>
    <row r="73" spans="1:8" ht="18" x14ac:dyDescent="0.25">
      <c r="A73" s="43"/>
      <c r="B73" s="39"/>
      <c r="C73" s="39"/>
      <c r="D73" s="39"/>
      <c r="E73" s="45"/>
      <c r="F73" s="2"/>
      <c r="G73" s="2"/>
      <c r="H73" s="2"/>
    </row>
    <row r="74" spans="1:8" ht="18" x14ac:dyDescent="0.25">
      <c r="A74" s="43"/>
      <c r="B74" s="39"/>
      <c r="C74" s="39"/>
      <c r="D74" s="39"/>
      <c r="E74" s="46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44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7"/>
      <c r="F81" s="2"/>
      <c r="G81" s="2"/>
      <c r="H81" s="2"/>
    </row>
    <row r="82" spans="1:8" ht="18" x14ac:dyDescent="0.25">
      <c r="A82" s="43"/>
      <c r="B82" s="39"/>
      <c r="C82" s="39"/>
      <c r="D82" s="39"/>
      <c r="E82" s="39"/>
      <c r="F82" s="2"/>
      <c r="G82" s="2"/>
      <c r="H82" s="2"/>
    </row>
    <row r="83" spans="1:8" ht="15.75" x14ac:dyDescent="0.25">
      <c r="A83" s="48"/>
      <c r="B83" s="2"/>
      <c r="C83" s="2"/>
      <c r="D83" s="2"/>
      <c r="E83" s="2"/>
      <c r="F83" s="2"/>
      <c r="G83" s="2"/>
      <c r="H83" s="2"/>
    </row>
  </sheetData>
  <phoneticPr fontId="17" type="noConversion"/>
  <printOptions horizontalCentered="1"/>
  <pageMargins left="0.20624999999999999" right="0.5" top="0.31944444444444442" bottom="0.25" header="0.5" footer="0.5"/>
  <pageSetup scale="4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3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JULY 2019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67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106" t="s">
        <v>113</v>
      </c>
      <c r="B9" s="13"/>
      <c r="C9" s="14"/>
      <c r="D9" s="86"/>
      <c r="E9" s="112"/>
      <c r="F9" s="87"/>
      <c r="G9" s="88"/>
      <c r="H9" s="15"/>
    </row>
    <row r="10" spans="1:8" ht="15.75" x14ac:dyDescent="0.25">
      <c r="A10" s="106" t="s">
        <v>11</v>
      </c>
      <c r="B10" s="13"/>
      <c r="C10" s="14"/>
      <c r="D10" s="86">
        <v>7</v>
      </c>
      <c r="E10" s="112">
        <v>2429834</v>
      </c>
      <c r="F10" s="87">
        <v>643955.5</v>
      </c>
      <c r="G10" s="113">
        <f>F10/E10</f>
        <v>0.2650203676465141</v>
      </c>
      <c r="H10" s="15"/>
    </row>
    <row r="11" spans="1:8" ht="15.75" x14ac:dyDescent="0.25">
      <c r="A11" s="106" t="s">
        <v>116</v>
      </c>
      <c r="B11" s="13"/>
      <c r="C11" s="14"/>
      <c r="D11" s="86">
        <v>6</v>
      </c>
      <c r="E11" s="112">
        <v>555588</v>
      </c>
      <c r="F11" s="87">
        <v>168409</v>
      </c>
      <c r="G11" s="113">
        <f>F11/E11</f>
        <v>0.30311849787972384</v>
      </c>
      <c r="H11" s="15"/>
    </row>
    <row r="12" spans="1:8" ht="15.75" x14ac:dyDescent="0.25">
      <c r="A12" s="106" t="s">
        <v>73</v>
      </c>
      <c r="B12" s="13"/>
      <c r="C12" s="14"/>
      <c r="D12" s="86">
        <v>2</v>
      </c>
      <c r="E12" s="112">
        <v>221938</v>
      </c>
      <c r="F12" s="87">
        <v>32588.5</v>
      </c>
      <c r="G12" s="113">
        <f>F12/E12</f>
        <v>0.1468360533121863</v>
      </c>
      <c r="H12" s="15"/>
    </row>
    <row r="13" spans="1:8" ht="15.75" x14ac:dyDescent="0.25">
      <c r="A13" s="106" t="s">
        <v>120</v>
      </c>
      <c r="B13" s="13"/>
      <c r="C13" s="14"/>
      <c r="D13" s="86"/>
      <c r="E13" s="112"/>
      <c r="F13" s="87"/>
      <c r="G13" s="113"/>
      <c r="H13" s="15"/>
    </row>
    <row r="14" spans="1:8" ht="15.75" x14ac:dyDescent="0.25">
      <c r="A14" s="106" t="s">
        <v>25</v>
      </c>
      <c r="B14" s="13"/>
      <c r="C14" s="14"/>
      <c r="D14" s="86">
        <v>2</v>
      </c>
      <c r="E14" s="112">
        <v>406373</v>
      </c>
      <c r="F14" s="87">
        <v>162067</v>
      </c>
      <c r="G14" s="113">
        <f>F14/E14</f>
        <v>0.39881340541817495</v>
      </c>
      <c r="H14" s="15"/>
    </row>
    <row r="15" spans="1:8" ht="15.75" x14ac:dyDescent="0.25">
      <c r="A15" s="106" t="s">
        <v>57</v>
      </c>
      <c r="B15" s="13"/>
      <c r="C15" s="14"/>
      <c r="D15" s="86"/>
      <c r="E15" s="112"/>
      <c r="F15" s="87"/>
      <c r="G15" s="113"/>
      <c r="H15" s="15"/>
    </row>
    <row r="16" spans="1:8" ht="15.75" x14ac:dyDescent="0.25">
      <c r="A16" s="106" t="s">
        <v>10</v>
      </c>
      <c r="B16" s="13"/>
      <c r="C16" s="14"/>
      <c r="D16" s="86"/>
      <c r="E16" s="112"/>
      <c r="F16" s="87"/>
      <c r="G16" s="113"/>
      <c r="H16" s="15"/>
    </row>
    <row r="17" spans="1:8" ht="15.75" x14ac:dyDescent="0.25">
      <c r="A17" s="106" t="s">
        <v>14</v>
      </c>
      <c r="B17" s="13"/>
      <c r="C17" s="14"/>
      <c r="D17" s="86">
        <v>2</v>
      </c>
      <c r="E17" s="112">
        <v>1323275</v>
      </c>
      <c r="F17" s="87">
        <v>220813.5</v>
      </c>
      <c r="G17" s="88">
        <f t="shared" ref="G17:G23" si="0">F17/E17</f>
        <v>0.16686894258563034</v>
      </c>
      <c r="H17" s="15"/>
    </row>
    <row r="18" spans="1:8" ht="15.75" x14ac:dyDescent="0.25">
      <c r="A18" s="106" t="s">
        <v>15</v>
      </c>
      <c r="B18" s="13"/>
      <c r="C18" s="14"/>
      <c r="D18" s="86">
        <v>2</v>
      </c>
      <c r="E18" s="112">
        <v>1427978</v>
      </c>
      <c r="F18" s="87">
        <v>400386</v>
      </c>
      <c r="G18" s="113">
        <f t="shared" si="0"/>
        <v>0.28038667262380795</v>
      </c>
      <c r="H18" s="15"/>
    </row>
    <row r="19" spans="1:8" ht="15.75" x14ac:dyDescent="0.25">
      <c r="A19" s="106" t="s">
        <v>58</v>
      </c>
      <c r="B19" s="13"/>
      <c r="C19" s="14"/>
      <c r="D19" s="86">
        <v>1</v>
      </c>
      <c r="E19" s="112">
        <v>297218</v>
      </c>
      <c r="F19" s="87">
        <v>92277.5</v>
      </c>
      <c r="G19" s="88">
        <f t="shared" si="0"/>
        <v>0.31047076556601549</v>
      </c>
      <c r="H19" s="15"/>
    </row>
    <row r="20" spans="1:8" ht="15.75" x14ac:dyDescent="0.25">
      <c r="A20" s="106" t="s">
        <v>17</v>
      </c>
      <c r="B20" s="13"/>
      <c r="C20" s="14"/>
      <c r="D20" s="86"/>
      <c r="E20" s="112"/>
      <c r="F20" s="87"/>
      <c r="G20" s="88"/>
      <c r="H20" s="15"/>
    </row>
    <row r="21" spans="1:8" ht="15.75" x14ac:dyDescent="0.25">
      <c r="A21" s="106" t="s">
        <v>131</v>
      </c>
      <c r="B21" s="13"/>
      <c r="C21" s="14"/>
      <c r="D21" s="86"/>
      <c r="E21" s="112"/>
      <c r="F21" s="87"/>
      <c r="G21" s="88"/>
      <c r="H21" s="15"/>
    </row>
    <row r="22" spans="1:8" ht="15.75" x14ac:dyDescent="0.25">
      <c r="A22" s="106" t="s">
        <v>59</v>
      </c>
      <c r="B22" s="13"/>
      <c r="C22" s="14"/>
      <c r="D22" s="86">
        <v>6</v>
      </c>
      <c r="E22" s="112">
        <v>3641519</v>
      </c>
      <c r="F22" s="87">
        <v>144099</v>
      </c>
      <c r="G22" s="88">
        <f t="shared" si="0"/>
        <v>3.9571124028187139E-2</v>
      </c>
      <c r="H22" s="15"/>
    </row>
    <row r="23" spans="1:8" ht="15.75" x14ac:dyDescent="0.25">
      <c r="A23" s="106" t="s">
        <v>60</v>
      </c>
      <c r="B23" s="13"/>
      <c r="C23" s="14"/>
      <c r="D23" s="86">
        <v>3</v>
      </c>
      <c r="E23" s="112">
        <v>1665273</v>
      </c>
      <c r="F23" s="87">
        <v>89731.5</v>
      </c>
      <c r="G23" s="88">
        <f t="shared" si="0"/>
        <v>5.3883957765483499E-2</v>
      </c>
      <c r="H23" s="15"/>
    </row>
    <row r="24" spans="1:8" ht="15.75" x14ac:dyDescent="0.25">
      <c r="A24" s="107" t="s">
        <v>20</v>
      </c>
      <c r="B24" s="13"/>
      <c r="C24" s="14"/>
      <c r="D24" s="86">
        <v>4</v>
      </c>
      <c r="E24" s="112">
        <v>684226</v>
      </c>
      <c r="F24" s="87">
        <v>139505</v>
      </c>
      <c r="G24" s="88">
        <f>F24/E24</f>
        <v>0.20388731208694202</v>
      </c>
      <c r="H24" s="15"/>
    </row>
    <row r="25" spans="1:8" ht="15.75" x14ac:dyDescent="0.25">
      <c r="A25" s="107" t="s">
        <v>21</v>
      </c>
      <c r="B25" s="13"/>
      <c r="C25" s="14"/>
      <c r="D25" s="86">
        <v>13</v>
      </c>
      <c r="E25" s="112">
        <v>166703</v>
      </c>
      <c r="F25" s="87">
        <v>166703</v>
      </c>
      <c r="G25" s="88">
        <f>F25/E25</f>
        <v>1</v>
      </c>
      <c r="H25" s="15"/>
    </row>
    <row r="26" spans="1:8" ht="15.75" x14ac:dyDescent="0.25">
      <c r="A26" s="83" t="s">
        <v>22</v>
      </c>
      <c r="B26" s="13"/>
      <c r="C26" s="14"/>
      <c r="D26" s="86"/>
      <c r="E26" s="112"/>
      <c r="F26" s="87"/>
      <c r="G26" s="88"/>
      <c r="H26" s="15"/>
    </row>
    <row r="27" spans="1:8" ht="15.75" x14ac:dyDescent="0.25">
      <c r="A27" s="83" t="s">
        <v>23</v>
      </c>
      <c r="B27" s="13"/>
      <c r="C27" s="14"/>
      <c r="D27" s="86"/>
      <c r="E27" s="112">
        <v>40964</v>
      </c>
      <c r="F27" s="87">
        <v>3516</v>
      </c>
      <c r="G27" s="88">
        <f>F27/E27</f>
        <v>8.5831461771311401E-2</v>
      </c>
      <c r="H27" s="15"/>
    </row>
    <row r="28" spans="1:8" ht="15.75" x14ac:dyDescent="0.25">
      <c r="A28" s="106" t="s">
        <v>142</v>
      </c>
      <c r="B28" s="13"/>
      <c r="C28" s="14"/>
      <c r="D28" s="86">
        <v>1</v>
      </c>
      <c r="E28" s="112">
        <v>146383</v>
      </c>
      <c r="F28" s="87">
        <v>24819</v>
      </c>
      <c r="G28" s="113">
        <f>F28/E28</f>
        <v>0.16954837651913132</v>
      </c>
      <c r="H28" s="15"/>
    </row>
    <row r="29" spans="1:8" ht="15.75" x14ac:dyDescent="0.25">
      <c r="A29" s="83" t="s">
        <v>24</v>
      </c>
      <c r="B29" s="13"/>
      <c r="C29" s="14"/>
      <c r="D29" s="86">
        <v>2</v>
      </c>
      <c r="E29" s="112">
        <v>196168</v>
      </c>
      <c r="F29" s="87">
        <v>77988.5</v>
      </c>
      <c r="G29" s="88">
        <f>F29/E29</f>
        <v>0.3975597447086171</v>
      </c>
      <c r="H29" s="15"/>
    </row>
    <row r="30" spans="1:8" ht="15.75" x14ac:dyDescent="0.25">
      <c r="A30" s="83" t="s">
        <v>136</v>
      </c>
      <c r="B30" s="13"/>
      <c r="C30" s="14"/>
      <c r="D30" s="114"/>
      <c r="E30" s="112"/>
      <c r="F30" s="112"/>
      <c r="G30" s="115"/>
      <c r="H30" s="15"/>
    </row>
    <row r="31" spans="1:8" ht="15.75" x14ac:dyDescent="0.25">
      <c r="A31" s="83" t="s">
        <v>143</v>
      </c>
      <c r="B31" s="13"/>
      <c r="C31" s="14"/>
      <c r="D31" s="86">
        <v>1</v>
      </c>
      <c r="E31" s="116">
        <v>3970</v>
      </c>
      <c r="F31" s="87">
        <v>70</v>
      </c>
      <c r="G31" s="113">
        <f>F31/E31</f>
        <v>1.7632241813602016E-2</v>
      </c>
      <c r="H31" s="15"/>
    </row>
    <row r="32" spans="1:8" ht="15.75" x14ac:dyDescent="0.25">
      <c r="A32" s="83" t="s">
        <v>145</v>
      </c>
      <c r="B32" s="13"/>
      <c r="C32" s="14"/>
      <c r="D32" s="86"/>
      <c r="E32" s="116"/>
      <c r="F32" s="87"/>
      <c r="G32" s="113"/>
      <c r="H32" s="15"/>
    </row>
    <row r="33" spans="1:8" ht="15.75" x14ac:dyDescent="0.25">
      <c r="A33" s="83" t="s">
        <v>62</v>
      </c>
      <c r="B33" s="13"/>
      <c r="C33" s="14"/>
      <c r="D33" s="86">
        <v>10</v>
      </c>
      <c r="E33" s="116">
        <v>1094228</v>
      </c>
      <c r="F33" s="89">
        <v>226303.5</v>
      </c>
      <c r="G33" s="113">
        <f>F33/E33</f>
        <v>0.20681567278483096</v>
      </c>
      <c r="H33" s="15"/>
    </row>
    <row r="34" spans="1:8" ht="15.75" x14ac:dyDescent="0.25">
      <c r="A34" s="106" t="s">
        <v>63</v>
      </c>
      <c r="B34" s="13"/>
      <c r="C34" s="14"/>
      <c r="D34" s="86"/>
      <c r="E34" s="112"/>
      <c r="F34" s="87"/>
      <c r="G34" s="113"/>
      <c r="H34" s="15"/>
    </row>
    <row r="35" spans="1:8" ht="15.75" x14ac:dyDescent="0.25">
      <c r="A35" s="106" t="s">
        <v>110</v>
      </c>
      <c r="B35" s="13"/>
      <c r="C35" s="14"/>
      <c r="D35" s="86">
        <v>1</v>
      </c>
      <c r="E35" s="112">
        <v>204515</v>
      </c>
      <c r="F35" s="87">
        <v>50958</v>
      </c>
      <c r="G35" s="113">
        <f>F35/E35</f>
        <v>0.24916509791457839</v>
      </c>
      <c r="H35" s="15"/>
    </row>
    <row r="36" spans="1:8" x14ac:dyDescent="0.2">
      <c r="A36" s="16" t="s">
        <v>28</v>
      </c>
      <c r="B36" s="13"/>
      <c r="C36" s="14"/>
      <c r="D36" s="90"/>
      <c r="E36" s="116">
        <v>106690</v>
      </c>
      <c r="F36" s="89">
        <v>21338</v>
      </c>
      <c r="G36" s="92"/>
      <c r="H36" s="15"/>
    </row>
    <row r="37" spans="1:8" x14ac:dyDescent="0.2">
      <c r="A37" s="16" t="s">
        <v>29</v>
      </c>
      <c r="B37" s="13"/>
      <c r="C37" s="14"/>
      <c r="D37" s="90"/>
      <c r="E37" s="116"/>
      <c r="F37" s="89"/>
      <c r="G37" s="92"/>
      <c r="H37" s="15"/>
    </row>
    <row r="38" spans="1:8" x14ac:dyDescent="0.2">
      <c r="A38" s="16" t="s">
        <v>30</v>
      </c>
      <c r="B38" s="13"/>
      <c r="C38" s="14"/>
      <c r="D38" s="90"/>
      <c r="E38" s="112"/>
      <c r="F38" s="87"/>
      <c r="G38" s="92"/>
      <c r="H38" s="15"/>
    </row>
    <row r="39" spans="1:8" x14ac:dyDescent="0.2">
      <c r="A39" s="17"/>
      <c r="B39" s="18"/>
      <c r="C39" s="21"/>
      <c r="D39" s="90"/>
      <c r="E39" s="93"/>
      <c r="F39" s="93"/>
      <c r="G39" s="92"/>
      <c r="H39" s="15"/>
    </row>
    <row r="40" spans="1:8" ht="15.75" x14ac:dyDescent="0.25">
      <c r="A40" s="19" t="s">
        <v>31</v>
      </c>
      <c r="B40" s="20"/>
      <c r="C40" s="22"/>
      <c r="D40" s="94">
        <f>SUM(D9:D39)</f>
        <v>63</v>
      </c>
      <c r="E40" s="95">
        <f>SUM(E9:E39)</f>
        <v>14612843</v>
      </c>
      <c r="F40" s="95">
        <f>SUM(F9:F39)</f>
        <v>2665528.5</v>
      </c>
      <c r="G40" s="96">
        <f>F40/E40</f>
        <v>0.1824099868861932</v>
      </c>
      <c r="H40" s="2"/>
    </row>
    <row r="41" spans="1:8" ht="15.75" x14ac:dyDescent="0.25">
      <c r="A41" s="22"/>
      <c r="B41" s="22"/>
      <c r="C41" s="24"/>
      <c r="D41" s="97"/>
      <c r="E41" s="98"/>
      <c r="F41" s="99"/>
      <c r="G41" s="99"/>
      <c r="H41" s="2"/>
    </row>
    <row r="42" spans="1:8" ht="18" x14ac:dyDescent="0.25">
      <c r="A42" s="23" t="s">
        <v>32</v>
      </c>
      <c r="B42" s="24"/>
      <c r="C42" s="26"/>
      <c r="D42" s="25"/>
      <c r="E42" s="100"/>
      <c r="F42" s="101"/>
      <c r="G42" s="101"/>
      <c r="H42" s="2"/>
    </row>
    <row r="43" spans="1:8" ht="15.75" x14ac:dyDescent="0.25">
      <c r="A43" s="26"/>
      <c r="B43" s="26"/>
      <c r="C43" s="26"/>
      <c r="D43" s="102"/>
      <c r="E43" s="25" t="s">
        <v>33</v>
      </c>
      <c r="F43" s="25" t="s">
        <v>33</v>
      </c>
      <c r="G43" s="25" t="s">
        <v>5</v>
      </c>
      <c r="H43" s="2"/>
    </row>
    <row r="44" spans="1:8" ht="15.75" x14ac:dyDescent="0.25">
      <c r="A44" s="26"/>
      <c r="B44" s="26"/>
      <c r="C44" s="14"/>
      <c r="D44" s="102" t="s">
        <v>6</v>
      </c>
      <c r="E44" s="103" t="s">
        <v>34</v>
      </c>
      <c r="F44" s="101" t="s">
        <v>8</v>
      </c>
      <c r="G44" s="101" t="s">
        <v>35</v>
      </c>
      <c r="H44" s="15"/>
    </row>
    <row r="45" spans="1:8" ht="15.75" x14ac:dyDescent="0.25">
      <c r="A45" s="27" t="s">
        <v>36</v>
      </c>
      <c r="B45" s="28"/>
      <c r="C45" s="14"/>
      <c r="D45" s="86">
        <v>72</v>
      </c>
      <c r="E45" s="87">
        <v>10141274.5</v>
      </c>
      <c r="F45" s="87">
        <v>564959.61</v>
      </c>
      <c r="G45" s="88">
        <f>1-(+F45/E45)</f>
        <v>0.94429106420499709</v>
      </c>
      <c r="H45" s="15"/>
    </row>
    <row r="46" spans="1:8" ht="15.75" x14ac:dyDescent="0.25">
      <c r="A46" s="27" t="s">
        <v>37</v>
      </c>
      <c r="B46" s="28"/>
      <c r="C46" s="14"/>
      <c r="D46" s="86">
        <v>8</v>
      </c>
      <c r="E46" s="87">
        <v>1323807.9099999999</v>
      </c>
      <c r="F46" s="87">
        <v>131545.49</v>
      </c>
      <c r="G46" s="88">
        <f t="shared" ref="G46:G55" si="1">1-(+F46/E46)</f>
        <v>0.90063098353899396</v>
      </c>
      <c r="H46" s="15"/>
    </row>
    <row r="47" spans="1:8" ht="15.75" x14ac:dyDescent="0.25">
      <c r="A47" s="27" t="s">
        <v>38</v>
      </c>
      <c r="B47" s="28"/>
      <c r="C47" s="14"/>
      <c r="D47" s="86">
        <v>195</v>
      </c>
      <c r="E47" s="87">
        <v>16101860.75</v>
      </c>
      <c r="F47" s="87">
        <v>1151823.6499999999</v>
      </c>
      <c r="G47" s="88">
        <f t="shared" si="1"/>
        <v>0.92846642584460315</v>
      </c>
      <c r="H47" s="15"/>
    </row>
    <row r="48" spans="1:8" ht="15.75" x14ac:dyDescent="0.25">
      <c r="A48" s="27" t="s">
        <v>39</v>
      </c>
      <c r="B48" s="28"/>
      <c r="C48" s="14"/>
      <c r="D48" s="86">
        <v>8</v>
      </c>
      <c r="E48" s="87">
        <v>1604056.5</v>
      </c>
      <c r="F48" s="87">
        <v>96782.02</v>
      </c>
      <c r="G48" s="88">
        <f t="shared" si="1"/>
        <v>0.93966420758869773</v>
      </c>
      <c r="H48" s="15"/>
    </row>
    <row r="49" spans="1:8" ht="15.75" x14ac:dyDescent="0.25">
      <c r="A49" s="27" t="s">
        <v>40</v>
      </c>
      <c r="B49" s="28"/>
      <c r="C49" s="14"/>
      <c r="D49" s="86">
        <v>126</v>
      </c>
      <c r="E49" s="87">
        <v>13916453.77</v>
      </c>
      <c r="F49" s="87">
        <v>1192681.54</v>
      </c>
      <c r="G49" s="88">
        <f t="shared" si="1"/>
        <v>0.91429702137400193</v>
      </c>
      <c r="H49" s="15"/>
    </row>
    <row r="50" spans="1:8" ht="15.75" x14ac:dyDescent="0.25">
      <c r="A50" s="27" t="s">
        <v>41</v>
      </c>
      <c r="B50" s="28"/>
      <c r="C50" s="14"/>
      <c r="D50" s="86">
        <v>8</v>
      </c>
      <c r="E50" s="87">
        <v>1897914</v>
      </c>
      <c r="F50" s="87">
        <v>36359</v>
      </c>
      <c r="G50" s="88">
        <f t="shared" si="1"/>
        <v>0.98084265145839067</v>
      </c>
      <c r="H50" s="15"/>
    </row>
    <row r="51" spans="1:8" ht="15.75" x14ac:dyDescent="0.25">
      <c r="A51" s="27" t="s">
        <v>42</v>
      </c>
      <c r="B51" s="28"/>
      <c r="C51" s="14"/>
      <c r="D51" s="86">
        <v>9</v>
      </c>
      <c r="E51" s="87">
        <v>2318970</v>
      </c>
      <c r="F51" s="87">
        <v>229790</v>
      </c>
      <c r="G51" s="88">
        <f t="shared" si="1"/>
        <v>0.90090859303915094</v>
      </c>
      <c r="H51" s="15"/>
    </row>
    <row r="52" spans="1:8" ht="15.75" x14ac:dyDescent="0.25">
      <c r="A52" s="27" t="s">
        <v>43</v>
      </c>
      <c r="B52" s="28"/>
      <c r="C52" s="14"/>
      <c r="D52" s="86">
        <v>2</v>
      </c>
      <c r="E52" s="87">
        <v>259460</v>
      </c>
      <c r="F52" s="87">
        <v>21050</v>
      </c>
      <c r="G52" s="88">
        <f t="shared" si="1"/>
        <v>0.91886996068758187</v>
      </c>
      <c r="H52" s="15"/>
    </row>
    <row r="53" spans="1:8" ht="15.75" x14ac:dyDescent="0.25">
      <c r="A53" s="27" t="s">
        <v>44</v>
      </c>
      <c r="B53" s="28"/>
      <c r="C53" s="14"/>
      <c r="D53" s="86">
        <v>2</v>
      </c>
      <c r="E53" s="87">
        <v>561175</v>
      </c>
      <c r="F53" s="87">
        <v>74625</v>
      </c>
      <c r="G53" s="88">
        <f t="shared" si="1"/>
        <v>0.86702009177172901</v>
      </c>
      <c r="H53" s="15"/>
    </row>
    <row r="54" spans="1:8" ht="15.75" x14ac:dyDescent="0.25">
      <c r="A54" s="29" t="s">
        <v>64</v>
      </c>
      <c r="B54" s="30"/>
      <c r="C54" s="14"/>
      <c r="D54" s="86">
        <v>3</v>
      </c>
      <c r="E54" s="87">
        <v>296400</v>
      </c>
      <c r="F54" s="87">
        <v>35000</v>
      </c>
      <c r="G54" s="88">
        <f t="shared" si="1"/>
        <v>0.88191632928475028</v>
      </c>
      <c r="H54" s="15"/>
    </row>
    <row r="55" spans="1:8" ht="15.75" x14ac:dyDescent="0.25">
      <c r="A55" s="27" t="s">
        <v>65</v>
      </c>
      <c r="B55" s="30"/>
      <c r="C55" s="14"/>
      <c r="D55" s="86">
        <v>833</v>
      </c>
      <c r="E55" s="87">
        <v>66904123.520000003</v>
      </c>
      <c r="F55" s="87">
        <v>7877329.9299999997</v>
      </c>
      <c r="G55" s="88">
        <f t="shared" si="1"/>
        <v>0.88225942564444193</v>
      </c>
      <c r="H55" s="15"/>
    </row>
    <row r="56" spans="1:8" ht="15.75" x14ac:dyDescent="0.25">
      <c r="A56" s="27" t="s">
        <v>66</v>
      </c>
      <c r="B56" s="30"/>
      <c r="C56" s="14"/>
      <c r="D56" s="86"/>
      <c r="E56" s="87"/>
      <c r="F56" s="87"/>
      <c r="G56" s="88"/>
      <c r="H56" s="15"/>
    </row>
    <row r="57" spans="1:8" x14ac:dyDescent="0.2">
      <c r="A57" s="31" t="s">
        <v>45</v>
      </c>
      <c r="B57" s="30"/>
      <c r="C57" s="14"/>
      <c r="D57" s="90"/>
      <c r="E57" s="109"/>
      <c r="F57" s="87"/>
      <c r="G57" s="92"/>
      <c r="H57" s="15"/>
    </row>
    <row r="58" spans="1:8" x14ac:dyDescent="0.2">
      <c r="A58" s="16" t="s">
        <v>46</v>
      </c>
      <c r="B58" s="28"/>
      <c r="C58" s="14"/>
      <c r="D58" s="90"/>
      <c r="E58" s="109"/>
      <c r="F58" s="87"/>
      <c r="G58" s="92"/>
      <c r="H58" s="15"/>
    </row>
    <row r="59" spans="1:8" x14ac:dyDescent="0.2">
      <c r="A59" s="16" t="s">
        <v>47</v>
      </c>
      <c r="B59" s="28"/>
      <c r="C59" s="14"/>
      <c r="D59" s="90"/>
      <c r="E59" s="91"/>
      <c r="F59" s="87"/>
      <c r="G59" s="92"/>
      <c r="H59" s="15"/>
    </row>
    <row r="60" spans="1:8" x14ac:dyDescent="0.2">
      <c r="A60" s="16" t="s">
        <v>30</v>
      </c>
      <c r="B60" s="28"/>
      <c r="C60" s="14"/>
      <c r="D60" s="90"/>
      <c r="E60" s="108"/>
      <c r="F60" s="87"/>
      <c r="G60" s="92"/>
      <c r="H60" s="15"/>
    </row>
    <row r="61" spans="1:8" ht="15.75" x14ac:dyDescent="0.25">
      <c r="A61" s="32"/>
      <c r="B61" s="18"/>
      <c r="C61" s="21"/>
      <c r="D61" s="90"/>
      <c r="E61" s="110"/>
      <c r="F61" s="93"/>
      <c r="G61" s="92"/>
      <c r="H61" s="2"/>
    </row>
    <row r="62" spans="1:8" ht="18" x14ac:dyDescent="0.25">
      <c r="A62" s="20" t="s">
        <v>48</v>
      </c>
      <c r="B62" s="20"/>
      <c r="C62" s="39"/>
      <c r="D62" s="94">
        <f>SUM(D45:D58)</f>
        <v>1266</v>
      </c>
      <c r="E62" s="95">
        <f>SUM(E45:E61)</f>
        <v>115325495.95</v>
      </c>
      <c r="F62" s="95">
        <f>SUM(F45:F61)</f>
        <v>11411946.24</v>
      </c>
      <c r="G62" s="96">
        <f>1-(F62/E62)</f>
        <v>0.90104576489358679</v>
      </c>
      <c r="H62" s="2"/>
    </row>
    <row r="63" spans="1:8" ht="18" x14ac:dyDescent="0.25">
      <c r="A63" s="33"/>
      <c r="B63" s="33"/>
      <c r="C63" s="39"/>
      <c r="D63" s="111"/>
      <c r="E63" s="105"/>
      <c r="F63" s="34"/>
      <c r="G63" s="34"/>
      <c r="H63" s="2"/>
    </row>
    <row r="64" spans="1:8" ht="18" x14ac:dyDescent="0.25">
      <c r="A64" s="35" t="s">
        <v>49</v>
      </c>
      <c r="B64" s="36"/>
      <c r="C64" s="39"/>
      <c r="D64" s="51"/>
      <c r="E64" s="36"/>
      <c r="F64" s="37">
        <f>F62+F40</f>
        <v>14077474.74</v>
      </c>
      <c r="G64" s="36"/>
      <c r="H64" s="2"/>
    </row>
    <row r="65" spans="1:8" ht="15.75" x14ac:dyDescent="0.25">
      <c r="A65" s="4" t="s">
        <v>50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51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52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/>
      <c r="B68" s="40"/>
      <c r="C68" s="40"/>
      <c r="D68" s="40"/>
      <c r="E68" s="40"/>
      <c r="F68" s="41"/>
      <c r="G68" s="40"/>
      <c r="H68" s="2"/>
    </row>
    <row r="69" spans="1:8" ht="18" x14ac:dyDescent="0.25">
      <c r="A69" s="42" t="s">
        <v>53</v>
      </c>
      <c r="B69" s="39"/>
      <c r="C69" s="39"/>
      <c r="D69" s="39"/>
      <c r="E69" s="39"/>
      <c r="F69" s="37"/>
      <c r="G69" s="39"/>
      <c r="H69" s="2"/>
    </row>
    <row r="70" spans="1:8" ht="18" x14ac:dyDescent="0.25">
      <c r="A70" s="43"/>
      <c r="B70" s="39"/>
      <c r="C70" s="39"/>
      <c r="D70" s="39"/>
      <c r="E70" s="37"/>
      <c r="F70" s="2"/>
      <c r="G70" s="2"/>
      <c r="H70" s="2"/>
    </row>
    <row r="71" spans="1:8" ht="18" x14ac:dyDescent="0.25">
      <c r="A71" s="43"/>
      <c r="B71" s="39"/>
      <c r="C71" s="39"/>
      <c r="D71" s="39"/>
      <c r="E71" s="37"/>
      <c r="F71" s="2"/>
      <c r="G71" s="2"/>
      <c r="H71" s="2"/>
    </row>
    <row r="72" spans="1:8" ht="18" x14ac:dyDescent="0.25">
      <c r="A72" s="43"/>
      <c r="B72" s="39"/>
      <c r="C72" s="39"/>
      <c r="D72" s="39"/>
      <c r="E72" s="44"/>
      <c r="F72" s="2"/>
      <c r="G72" s="2"/>
      <c r="H72" s="2"/>
    </row>
    <row r="73" spans="1:8" ht="18" x14ac:dyDescent="0.25">
      <c r="A73" s="43"/>
      <c r="B73" s="39"/>
      <c r="C73" s="39"/>
      <c r="D73" s="39"/>
      <c r="E73" s="45"/>
      <c r="F73" s="2"/>
      <c r="G73" s="2"/>
      <c r="H73" s="2"/>
    </row>
    <row r="74" spans="1:8" ht="18" x14ac:dyDescent="0.25">
      <c r="A74" s="43"/>
      <c r="B74" s="39"/>
      <c r="C74" s="39"/>
      <c r="D74" s="39"/>
      <c r="E74" s="46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44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7"/>
      <c r="F81" s="2"/>
      <c r="G81" s="2"/>
      <c r="H81" s="2"/>
    </row>
    <row r="82" spans="1:8" ht="18" x14ac:dyDescent="0.25">
      <c r="A82" s="43"/>
      <c r="B82" s="39"/>
      <c r="C82" s="39"/>
      <c r="D82" s="39"/>
      <c r="E82" s="39"/>
      <c r="F82" s="2"/>
      <c r="G82" s="2"/>
      <c r="H82" s="2"/>
    </row>
    <row r="83" spans="1:8" ht="15.75" x14ac:dyDescent="0.25">
      <c r="A83" s="48"/>
      <c r="B83" s="2"/>
      <c r="C83" s="2"/>
      <c r="D83" s="2"/>
      <c r="E83" s="2"/>
      <c r="F83" s="2"/>
      <c r="G83" s="2"/>
      <c r="H83" s="2"/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4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554687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JULY 2019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68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106" t="s">
        <v>129</v>
      </c>
      <c r="B9" s="13"/>
      <c r="C9" s="14"/>
      <c r="D9" s="86"/>
      <c r="E9" s="87"/>
      <c r="F9" s="87"/>
      <c r="G9" s="88"/>
      <c r="H9" s="15"/>
    </row>
    <row r="10" spans="1:8" ht="15.75" x14ac:dyDescent="0.25">
      <c r="A10" s="106" t="s">
        <v>11</v>
      </c>
      <c r="B10" s="13"/>
      <c r="C10" s="14"/>
      <c r="D10" s="86">
        <v>3</v>
      </c>
      <c r="E10" s="87">
        <v>276146</v>
      </c>
      <c r="F10" s="87">
        <v>31714.5</v>
      </c>
      <c r="G10" s="88">
        <f>F10/E10</f>
        <v>0.11484685637307801</v>
      </c>
      <c r="H10" s="15"/>
    </row>
    <row r="11" spans="1:8" ht="15.75" x14ac:dyDescent="0.25">
      <c r="A11" s="106" t="s">
        <v>113</v>
      </c>
      <c r="B11" s="13"/>
      <c r="C11" s="14"/>
      <c r="D11" s="86"/>
      <c r="E11" s="87"/>
      <c r="F11" s="87"/>
      <c r="G11" s="88"/>
      <c r="H11" s="15"/>
    </row>
    <row r="12" spans="1:8" ht="15.75" x14ac:dyDescent="0.25">
      <c r="A12" s="106" t="s">
        <v>69</v>
      </c>
      <c r="B12" s="13"/>
      <c r="C12" s="14"/>
      <c r="D12" s="86">
        <v>1</v>
      </c>
      <c r="E12" s="87">
        <v>118673</v>
      </c>
      <c r="F12" s="87">
        <v>24351</v>
      </c>
      <c r="G12" s="88">
        <f>F12/E12</f>
        <v>0.20519410480901301</v>
      </c>
      <c r="H12" s="15"/>
    </row>
    <row r="13" spans="1:8" ht="15.75" x14ac:dyDescent="0.25">
      <c r="A13" s="106" t="s">
        <v>70</v>
      </c>
      <c r="B13" s="13"/>
      <c r="C13" s="14"/>
      <c r="D13" s="86">
        <v>1</v>
      </c>
      <c r="E13" s="87">
        <v>7042</v>
      </c>
      <c r="F13" s="87">
        <v>1369</v>
      </c>
      <c r="G13" s="88">
        <f>F13/E13</f>
        <v>0.19440499857994889</v>
      </c>
      <c r="H13" s="15"/>
    </row>
    <row r="14" spans="1:8" ht="15.75" x14ac:dyDescent="0.25">
      <c r="A14" s="106" t="s">
        <v>128</v>
      </c>
      <c r="B14" s="13"/>
      <c r="C14" s="14"/>
      <c r="D14" s="86"/>
      <c r="E14" s="87"/>
      <c r="F14" s="87"/>
      <c r="G14" s="88"/>
      <c r="H14" s="15"/>
    </row>
    <row r="15" spans="1:8" ht="15.75" x14ac:dyDescent="0.25">
      <c r="A15" s="106" t="s">
        <v>25</v>
      </c>
      <c r="B15" s="13"/>
      <c r="C15" s="14"/>
      <c r="D15" s="86"/>
      <c r="E15" s="87"/>
      <c r="F15" s="87"/>
      <c r="G15" s="88"/>
      <c r="H15" s="15"/>
    </row>
    <row r="16" spans="1:8" ht="15.75" x14ac:dyDescent="0.25">
      <c r="A16" s="106" t="s">
        <v>124</v>
      </c>
      <c r="B16" s="13"/>
      <c r="C16" s="14"/>
      <c r="D16" s="86"/>
      <c r="E16" s="87"/>
      <c r="F16" s="87"/>
      <c r="G16" s="88"/>
      <c r="H16" s="15"/>
    </row>
    <row r="17" spans="1:8" ht="15.75" x14ac:dyDescent="0.25">
      <c r="A17" s="106" t="s">
        <v>16</v>
      </c>
      <c r="B17" s="13"/>
      <c r="C17" s="14"/>
      <c r="D17" s="86"/>
      <c r="E17" s="87"/>
      <c r="F17" s="87"/>
      <c r="G17" s="88"/>
      <c r="H17" s="15"/>
    </row>
    <row r="18" spans="1:8" ht="15.75" x14ac:dyDescent="0.25">
      <c r="A18" s="106" t="s">
        <v>14</v>
      </c>
      <c r="B18" s="13"/>
      <c r="C18" s="14"/>
      <c r="D18" s="86">
        <v>1</v>
      </c>
      <c r="E18" s="87">
        <v>492218</v>
      </c>
      <c r="F18" s="87">
        <v>103208.5</v>
      </c>
      <c r="G18" s="88">
        <f>F18/E18</f>
        <v>0.2096804667850424</v>
      </c>
      <c r="H18" s="15"/>
    </row>
    <row r="19" spans="1:8" ht="15.75" x14ac:dyDescent="0.25">
      <c r="A19" s="106" t="s">
        <v>15</v>
      </c>
      <c r="B19" s="13"/>
      <c r="C19" s="14"/>
      <c r="D19" s="86"/>
      <c r="E19" s="87"/>
      <c r="F19" s="87"/>
      <c r="G19" s="88"/>
      <c r="H19" s="15"/>
    </row>
    <row r="20" spans="1:8" ht="15.75" x14ac:dyDescent="0.25">
      <c r="A20" s="106" t="s">
        <v>114</v>
      </c>
      <c r="B20" s="13"/>
      <c r="C20" s="14"/>
      <c r="D20" s="86"/>
      <c r="E20" s="87"/>
      <c r="F20" s="87"/>
      <c r="G20" s="88"/>
      <c r="H20" s="15"/>
    </row>
    <row r="21" spans="1:8" ht="15.75" x14ac:dyDescent="0.25">
      <c r="A21" s="106" t="s">
        <v>143</v>
      </c>
      <c r="B21" s="13"/>
      <c r="C21" s="14"/>
      <c r="D21" s="86"/>
      <c r="E21" s="87"/>
      <c r="F21" s="87"/>
      <c r="G21" s="88"/>
      <c r="H21" s="15"/>
    </row>
    <row r="22" spans="1:8" ht="15.75" x14ac:dyDescent="0.25">
      <c r="A22" s="106" t="s">
        <v>147</v>
      </c>
      <c r="B22" s="13"/>
      <c r="C22" s="14"/>
      <c r="D22" s="86"/>
      <c r="E22" s="87"/>
      <c r="F22" s="87"/>
      <c r="G22" s="88"/>
      <c r="H22" s="15"/>
    </row>
    <row r="23" spans="1:8" ht="15.75" x14ac:dyDescent="0.25">
      <c r="A23" s="106" t="s">
        <v>134</v>
      </c>
      <c r="B23" s="13"/>
      <c r="C23" s="14"/>
      <c r="D23" s="86">
        <v>4</v>
      </c>
      <c r="E23" s="87">
        <v>500023</v>
      </c>
      <c r="F23" s="87">
        <v>89465</v>
      </c>
      <c r="G23" s="88">
        <f>F23/E23</f>
        <v>0.17892176959859846</v>
      </c>
      <c r="H23" s="15"/>
    </row>
    <row r="24" spans="1:8" ht="15.75" x14ac:dyDescent="0.25">
      <c r="A24" s="106" t="s">
        <v>10</v>
      </c>
      <c r="B24" s="13"/>
      <c r="C24" s="14"/>
      <c r="D24" s="86"/>
      <c r="E24" s="87"/>
      <c r="F24" s="87"/>
      <c r="G24" s="88"/>
      <c r="H24" s="15"/>
    </row>
    <row r="25" spans="1:8" ht="15.75" x14ac:dyDescent="0.25">
      <c r="A25" s="107" t="s">
        <v>20</v>
      </c>
      <c r="B25" s="13"/>
      <c r="C25" s="14"/>
      <c r="D25" s="86">
        <v>1</v>
      </c>
      <c r="E25" s="87">
        <v>34256</v>
      </c>
      <c r="F25" s="87">
        <v>5313</v>
      </c>
      <c r="G25" s="88">
        <f>F25/E25</f>
        <v>0.15509691732835124</v>
      </c>
      <c r="H25" s="15"/>
    </row>
    <row r="26" spans="1:8" ht="15.75" x14ac:dyDescent="0.25">
      <c r="A26" s="107" t="s">
        <v>21</v>
      </c>
      <c r="B26" s="13"/>
      <c r="C26" s="14"/>
      <c r="D26" s="86"/>
      <c r="E26" s="87"/>
      <c r="F26" s="87"/>
      <c r="G26" s="88"/>
      <c r="H26" s="15"/>
    </row>
    <row r="27" spans="1:8" ht="15.75" x14ac:dyDescent="0.25">
      <c r="A27" s="83" t="s">
        <v>22</v>
      </c>
      <c r="B27" s="13"/>
      <c r="C27" s="14"/>
      <c r="D27" s="86"/>
      <c r="E27" s="87"/>
      <c r="F27" s="87"/>
      <c r="G27" s="88"/>
      <c r="H27" s="15"/>
    </row>
    <row r="28" spans="1:8" ht="15.75" x14ac:dyDescent="0.25">
      <c r="A28" s="83" t="s">
        <v>23</v>
      </c>
      <c r="B28" s="13"/>
      <c r="C28" s="14"/>
      <c r="D28" s="86"/>
      <c r="E28" s="87"/>
      <c r="F28" s="87"/>
      <c r="G28" s="88"/>
      <c r="H28" s="15"/>
    </row>
    <row r="29" spans="1:8" ht="15.75" x14ac:dyDescent="0.25">
      <c r="A29" s="83" t="s">
        <v>80</v>
      </c>
      <c r="B29" s="13"/>
      <c r="C29" s="14"/>
      <c r="D29" s="86"/>
      <c r="E29" s="87"/>
      <c r="F29" s="87"/>
      <c r="G29" s="88"/>
      <c r="H29" s="15"/>
    </row>
    <row r="30" spans="1:8" ht="15.75" x14ac:dyDescent="0.25">
      <c r="A30" s="83" t="s">
        <v>73</v>
      </c>
      <c r="B30" s="13"/>
      <c r="C30" s="14"/>
      <c r="D30" s="86"/>
      <c r="E30" s="87"/>
      <c r="F30" s="87"/>
      <c r="G30" s="88"/>
      <c r="H30" s="15"/>
    </row>
    <row r="31" spans="1:8" ht="15.75" x14ac:dyDescent="0.25">
      <c r="A31" s="83" t="s">
        <v>122</v>
      </c>
      <c r="B31" s="13"/>
      <c r="C31" s="14"/>
      <c r="D31" s="86"/>
      <c r="E31" s="87"/>
      <c r="F31" s="87"/>
      <c r="G31" s="88"/>
      <c r="H31" s="15"/>
    </row>
    <row r="32" spans="1:8" ht="15.75" x14ac:dyDescent="0.25">
      <c r="A32" s="83" t="s">
        <v>57</v>
      </c>
      <c r="B32" s="13"/>
      <c r="C32" s="14"/>
      <c r="D32" s="86"/>
      <c r="E32" s="87"/>
      <c r="F32" s="87"/>
      <c r="G32" s="88"/>
      <c r="H32" s="15"/>
    </row>
    <row r="33" spans="1:8" ht="15.75" x14ac:dyDescent="0.25">
      <c r="A33" s="83" t="s">
        <v>110</v>
      </c>
      <c r="B33" s="13"/>
      <c r="C33" s="14"/>
      <c r="D33" s="86"/>
      <c r="E33" s="87"/>
      <c r="F33" s="87"/>
      <c r="G33" s="88"/>
      <c r="H33" s="15"/>
    </row>
    <row r="34" spans="1:8" ht="15.75" x14ac:dyDescent="0.25">
      <c r="A34" s="83" t="s">
        <v>115</v>
      </c>
      <c r="B34" s="13"/>
      <c r="C34" s="14"/>
      <c r="D34" s="86"/>
      <c r="E34" s="87"/>
      <c r="F34" s="87"/>
      <c r="G34" s="88"/>
      <c r="H34" s="15"/>
    </row>
    <row r="35" spans="1:8" x14ac:dyDescent="0.2">
      <c r="A35" s="16" t="s">
        <v>28</v>
      </c>
      <c r="B35" s="13"/>
      <c r="C35" s="14"/>
      <c r="D35" s="90"/>
      <c r="E35" s="108"/>
      <c r="F35" s="87"/>
      <c r="G35" s="92"/>
      <c r="H35" s="15"/>
    </row>
    <row r="36" spans="1:8" x14ac:dyDescent="0.2">
      <c r="A36" s="16" t="s">
        <v>47</v>
      </c>
      <c r="B36" s="13"/>
      <c r="C36" s="14"/>
      <c r="D36" s="90"/>
      <c r="E36" s="108"/>
      <c r="F36" s="87"/>
      <c r="G36" s="92"/>
      <c r="H36" s="15"/>
    </row>
    <row r="37" spans="1:8" x14ac:dyDescent="0.2">
      <c r="A37" s="16" t="s">
        <v>30</v>
      </c>
      <c r="B37" s="13"/>
      <c r="C37" s="14"/>
      <c r="D37" s="90"/>
      <c r="E37" s="91"/>
      <c r="F37" s="89"/>
      <c r="G37" s="92"/>
      <c r="H37" s="15"/>
    </row>
    <row r="38" spans="1:8" x14ac:dyDescent="0.2">
      <c r="A38" s="17"/>
      <c r="B38" s="18"/>
      <c r="C38" s="14"/>
      <c r="D38" s="90"/>
      <c r="E38" s="93"/>
      <c r="F38" s="93"/>
      <c r="G38" s="92"/>
      <c r="H38" s="15"/>
    </row>
    <row r="39" spans="1:8" ht="15.75" x14ac:dyDescent="0.25">
      <c r="A39" s="19" t="s">
        <v>31</v>
      </c>
      <c r="B39" s="20"/>
      <c r="C39" s="21"/>
      <c r="D39" s="94">
        <f>SUM(D9:D38)</f>
        <v>11</v>
      </c>
      <c r="E39" s="95">
        <f>SUM(E9:E38)</f>
        <v>1428358</v>
      </c>
      <c r="F39" s="95">
        <f>SUM(F9:F38)</f>
        <v>255421</v>
      </c>
      <c r="G39" s="96">
        <f>F39/E39</f>
        <v>0.17882141591953837</v>
      </c>
      <c r="H39" s="15"/>
    </row>
    <row r="40" spans="1:8" ht="15.75" x14ac:dyDescent="0.25">
      <c r="A40" s="22"/>
      <c r="B40" s="22"/>
      <c r="C40" s="22"/>
      <c r="D40" s="97"/>
      <c r="E40" s="98"/>
      <c r="F40" s="99"/>
      <c r="G40" s="99"/>
      <c r="H40" s="2"/>
    </row>
    <row r="41" spans="1:8" ht="18" x14ac:dyDescent="0.25">
      <c r="A41" s="23" t="s">
        <v>32</v>
      </c>
      <c r="B41" s="24"/>
      <c r="C41" s="24"/>
      <c r="D41" s="25"/>
      <c r="E41" s="100"/>
      <c r="F41" s="101"/>
      <c r="G41" s="101"/>
      <c r="H41" s="2"/>
    </row>
    <row r="42" spans="1:8" ht="15.75" x14ac:dyDescent="0.25">
      <c r="A42" s="26"/>
      <c r="B42" s="26"/>
      <c r="C42" s="26"/>
      <c r="D42" s="102"/>
      <c r="E42" s="25" t="s">
        <v>33</v>
      </c>
      <c r="F42" s="25" t="s">
        <v>33</v>
      </c>
      <c r="G42" s="25" t="s">
        <v>5</v>
      </c>
      <c r="H42" s="2"/>
    </row>
    <row r="43" spans="1:8" ht="15.75" x14ac:dyDescent="0.25">
      <c r="A43" s="26"/>
      <c r="B43" s="26"/>
      <c r="C43" s="26"/>
      <c r="D43" s="102" t="s">
        <v>6</v>
      </c>
      <c r="E43" s="103" t="s">
        <v>34</v>
      </c>
      <c r="F43" s="101" t="s">
        <v>8</v>
      </c>
      <c r="G43" s="101" t="s">
        <v>35</v>
      </c>
      <c r="H43" s="2"/>
    </row>
    <row r="44" spans="1:8" ht="15.75" x14ac:dyDescent="0.25">
      <c r="A44" s="27" t="s">
        <v>36</v>
      </c>
      <c r="B44" s="28"/>
      <c r="C44" s="14"/>
      <c r="D44" s="86"/>
      <c r="E44" s="87"/>
      <c r="F44" s="87"/>
      <c r="G44" s="88"/>
      <c r="H44" s="15"/>
    </row>
    <row r="45" spans="1:8" ht="15.75" x14ac:dyDescent="0.25">
      <c r="A45" s="27" t="s">
        <v>37</v>
      </c>
      <c r="B45" s="28"/>
      <c r="C45" s="14"/>
      <c r="D45" s="86"/>
      <c r="E45" s="87"/>
      <c r="F45" s="87"/>
      <c r="G45" s="88"/>
      <c r="H45" s="15"/>
    </row>
    <row r="46" spans="1:8" ht="15.75" x14ac:dyDescent="0.25">
      <c r="A46" s="27" t="s">
        <v>38</v>
      </c>
      <c r="B46" s="28"/>
      <c r="C46" s="14"/>
      <c r="D46" s="86">
        <v>60</v>
      </c>
      <c r="E46" s="87">
        <v>1964091.5</v>
      </c>
      <c r="F46" s="87">
        <v>167166.44</v>
      </c>
      <c r="G46" s="88">
        <f>1-(+F46/E46)</f>
        <v>0.91488866990158046</v>
      </c>
      <c r="H46" s="15"/>
    </row>
    <row r="47" spans="1:8" ht="15.75" x14ac:dyDescent="0.25">
      <c r="A47" s="27" t="s">
        <v>39</v>
      </c>
      <c r="B47" s="28"/>
      <c r="C47" s="14"/>
      <c r="D47" s="86">
        <v>7</v>
      </c>
      <c r="E47" s="87">
        <v>738918.75</v>
      </c>
      <c r="F47" s="87">
        <v>40508.25</v>
      </c>
      <c r="G47" s="88"/>
      <c r="H47" s="15"/>
    </row>
    <row r="48" spans="1:8" ht="15.75" x14ac:dyDescent="0.25">
      <c r="A48" s="27" t="s">
        <v>40</v>
      </c>
      <c r="B48" s="28"/>
      <c r="C48" s="14"/>
      <c r="D48" s="86">
        <v>50</v>
      </c>
      <c r="E48" s="87">
        <v>2235702</v>
      </c>
      <c r="F48" s="87">
        <v>236080.82</v>
      </c>
      <c r="G48" s="88">
        <f>1-(+F48/E48)</f>
        <v>0.8944041647768799</v>
      </c>
      <c r="H48" s="15"/>
    </row>
    <row r="49" spans="1:8" ht="15.75" x14ac:dyDescent="0.25">
      <c r="A49" s="27" t="s">
        <v>41</v>
      </c>
      <c r="B49" s="28"/>
      <c r="C49" s="14"/>
      <c r="D49" s="86"/>
      <c r="E49" s="87"/>
      <c r="F49" s="87"/>
      <c r="G49" s="88"/>
      <c r="H49" s="15"/>
    </row>
    <row r="50" spans="1:8" ht="15.75" x14ac:dyDescent="0.25">
      <c r="A50" s="27" t="s">
        <v>42</v>
      </c>
      <c r="B50" s="28"/>
      <c r="C50" s="14"/>
      <c r="D50" s="86">
        <v>18</v>
      </c>
      <c r="E50" s="87">
        <v>892130</v>
      </c>
      <c r="F50" s="87">
        <v>44255</v>
      </c>
      <c r="G50" s="88">
        <f>1-(+F50/E50)</f>
        <v>0.95039400087431203</v>
      </c>
      <c r="H50" s="15"/>
    </row>
    <row r="51" spans="1:8" ht="15.75" x14ac:dyDescent="0.25">
      <c r="A51" s="27" t="s">
        <v>43</v>
      </c>
      <c r="B51" s="28"/>
      <c r="C51" s="14"/>
      <c r="D51" s="86"/>
      <c r="E51" s="87"/>
      <c r="F51" s="87"/>
      <c r="G51" s="88"/>
      <c r="H51" s="15"/>
    </row>
    <row r="52" spans="1:8" ht="15.75" x14ac:dyDescent="0.25">
      <c r="A52" s="27" t="s">
        <v>44</v>
      </c>
      <c r="B52" s="28"/>
      <c r="C52" s="14"/>
      <c r="D52" s="86"/>
      <c r="E52" s="87"/>
      <c r="F52" s="87"/>
      <c r="G52" s="88"/>
      <c r="H52" s="15"/>
    </row>
    <row r="53" spans="1:8" ht="15.75" x14ac:dyDescent="0.25">
      <c r="A53" s="29" t="s">
        <v>64</v>
      </c>
      <c r="B53" s="30"/>
      <c r="C53" s="14"/>
      <c r="D53" s="86"/>
      <c r="E53" s="87"/>
      <c r="F53" s="87"/>
      <c r="G53" s="88"/>
      <c r="H53" s="15"/>
    </row>
    <row r="54" spans="1:8" ht="15.75" x14ac:dyDescent="0.25">
      <c r="A54" s="27" t="s">
        <v>65</v>
      </c>
      <c r="B54" s="30"/>
      <c r="C54" s="14"/>
      <c r="D54" s="86">
        <v>635</v>
      </c>
      <c r="E54" s="87">
        <v>31455215.800000001</v>
      </c>
      <c r="F54" s="87">
        <v>3734995.1</v>
      </c>
      <c r="G54" s="88">
        <f>1-(+F54/E54)</f>
        <v>0.88125991175047036</v>
      </c>
      <c r="H54" s="15"/>
    </row>
    <row r="55" spans="1:8" ht="15.75" x14ac:dyDescent="0.25">
      <c r="A55" s="27" t="s">
        <v>66</v>
      </c>
      <c r="B55" s="30"/>
      <c r="C55" s="14"/>
      <c r="D55" s="86">
        <v>3</v>
      </c>
      <c r="E55" s="87">
        <v>82027.679999999993</v>
      </c>
      <c r="F55" s="87">
        <v>10501.18</v>
      </c>
      <c r="G55" s="88">
        <f>1-(+F55/E55)</f>
        <v>0.87198004380960181</v>
      </c>
      <c r="H55" s="15"/>
    </row>
    <row r="56" spans="1:8" ht="15.75" x14ac:dyDescent="0.25">
      <c r="A56" s="85" t="s">
        <v>146</v>
      </c>
      <c r="B56" s="30"/>
      <c r="C56" s="14"/>
      <c r="D56" s="86">
        <v>129</v>
      </c>
      <c r="E56" s="87">
        <v>8090339.6699999999</v>
      </c>
      <c r="F56" s="87">
        <v>754449.41</v>
      </c>
      <c r="G56" s="88">
        <f>1-(+F56/E56)</f>
        <v>0.90674688075241217</v>
      </c>
      <c r="H56" s="15"/>
    </row>
    <row r="57" spans="1:8" x14ac:dyDescent="0.2">
      <c r="A57" s="16" t="s">
        <v>45</v>
      </c>
      <c r="B57" s="30"/>
      <c r="C57" s="14"/>
      <c r="D57" s="90"/>
      <c r="E57" s="109"/>
      <c r="F57" s="87"/>
      <c r="G57" s="92"/>
      <c r="H57" s="15"/>
    </row>
    <row r="58" spans="1:8" x14ac:dyDescent="0.2">
      <c r="A58" s="16" t="s">
        <v>46</v>
      </c>
      <c r="B58" s="28"/>
      <c r="C58" s="14"/>
      <c r="D58" s="90"/>
      <c r="E58" s="109"/>
      <c r="F58" s="87"/>
      <c r="G58" s="92"/>
      <c r="H58" s="15"/>
    </row>
    <row r="59" spans="1:8" x14ac:dyDescent="0.2">
      <c r="A59" s="16" t="s">
        <v>47</v>
      </c>
      <c r="B59" s="28"/>
      <c r="C59" s="14"/>
      <c r="D59" s="90"/>
      <c r="E59" s="108"/>
      <c r="F59" s="87"/>
      <c r="G59" s="92"/>
      <c r="H59" s="15"/>
    </row>
    <row r="60" spans="1:8" x14ac:dyDescent="0.2">
      <c r="A60" s="16" t="s">
        <v>30</v>
      </c>
      <c r="B60" s="28"/>
      <c r="C60" s="14"/>
      <c r="D60" s="90"/>
      <c r="E60" s="108"/>
      <c r="F60" s="87"/>
      <c r="G60" s="92"/>
      <c r="H60" s="15"/>
    </row>
    <row r="61" spans="1:8" ht="15.75" x14ac:dyDescent="0.25">
      <c r="A61" s="32"/>
      <c r="B61" s="18"/>
      <c r="C61" s="14"/>
      <c r="D61" s="90"/>
      <c r="E61" s="93"/>
      <c r="F61" s="93"/>
      <c r="G61" s="92"/>
      <c r="H61" s="15"/>
    </row>
    <row r="62" spans="1:8" ht="15.75" x14ac:dyDescent="0.25">
      <c r="A62" s="20" t="s">
        <v>48</v>
      </c>
      <c r="B62" s="20"/>
      <c r="C62" s="21"/>
      <c r="D62" s="94">
        <f>SUM(D44:D58)</f>
        <v>902</v>
      </c>
      <c r="E62" s="95">
        <f>SUM(E44:E61)</f>
        <v>45458425.399999999</v>
      </c>
      <c r="F62" s="95">
        <f>SUM(F44:F61)</f>
        <v>4987956.2</v>
      </c>
      <c r="G62" s="96">
        <f>1-(+F62/E62)</f>
        <v>0.89027432965155018</v>
      </c>
      <c r="H62" s="2"/>
    </row>
    <row r="63" spans="1:8" x14ac:dyDescent="0.2">
      <c r="A63" s="33"/>
      <c r="B63" s="33"/>
      <c r="C63" s="33"/>
      <c r="D63" s="104"/>
      <c r="E63" s="105"/>
      <c r="F63" s="34"/>
      <c r="G63" s="34"/>
      <c r="H63" s="2"/>
    </row>
    <row r="64" spans="1:8" ht="18" x14ac:dyDescent="0.25">
      <c r="A64" s="35" t="s">
        <v>49</v>
      </c>
      <c r="B64" s="36"/>
      <c r="C64" s="36"/>
      <c r="D64" s="36"/>
      <c r="E64" s="36"/>
      <c r="F64" s="37">
        <f>F62+F39</f>
        <v>5243377.2</v>
      </c>
      <c r="G64" s="36"/>
      <c r="H64" s="2"/>
    </row>
    <row r="65" spans="1:8" ht="18" x14ac:dyDescent="0.25">
      <c r="A65" s="38"/>
      <c r="B65" s="39"/>
      <c r="C65" s="39"/>
      <c r="D65" s="36"/>
      <c r="E65" s="36"/>
      <c r="F65" s="37"/>
      <c r="G65" s="36"/>
      <c r="H65" s="2"/>
    </row>
    <row r="66" spans="1:8" ht="15.75" x14ac:dyDescent="0.25">
      <c r="A66" s="4" t="s">
        <v>50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51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 t="s">
        <v>52</v>
      </c>
      <c r="B68" s="40"/>
      <c r="C68" s="40"/>
      <c r="D68" s="40"/>
      <c r="E68" s="40"/>
      <c r="F68" s="41"/>
      <c r="G68" s="40"/>
      <c r="H68" s="2"/>
    </row>
    <row r="69" spans="1:8" ht="15.75" x14ac:dyDescent="0.25">
      <c r="A69" s="4"/>
      <c r="B69" s="40"/>
      <c r="C69" s="40"/>
      <c r="D69" s="40"/>
      <c r="E69" s="40"/>
      <c r="F69" s="41"/>
      <c r="G69" s="40"/>
      <c r="H69" s="2"/>
    </row>
    <row r="70" spans="1:8" ht="18" x14ac:dyDescent="0.25">
      <c r="A70" s="42" t="s">
        <v>53</v>
      </c>
      <c r="B70" s="39"/>
      <c r="C70" s="39"/>
      <c r="D70" s="39"/>
      <c r="E70" s="39"/>
      <c r="F70" s="37"/>
      <c r="G70" s="39"/>
      <c r="H70" s="2"/>
    </row>
    <row r="71" spans="1:8" ht="18" x14ac:dyDescent="0.25">
      <c r="A71" s="43"/>
      <c r="B71" s="39"/>
      <c r="C71" s="39"/>
      <c r="D71" s="39"/>
      <c r="E71" s="37"/>
      <c r="F71" s="2"/>
      <c r="G71" s="2"/>
      <c r="H71" s="2"/>
    </row>
    <row r="72" spans="1:8" ht="18" x14ac:dyDescent="0.25">
      <c r="A72" s="43"/>
      <c r="B72" s="39"/>
      <c r="C72" s="39"/>
      <c r="D72" s="39"/>
      <c r="E72" s="37"/>
      <c r="F72" s="2"/>
      <c r="G72" s="2"/>
      <c r="H72" s="2"/>
    </row>
    <row r="73" spans="1:8" ht="18" x14ac:dyDescent="0.25">
      <c r="A73" s="43"/>
      <c r="B73" s="39"/>
      <c r="C73" s="39"/>
      <c r="D73" s="39"/>
      <c r="E73" s="44"/>
      <c r="F73" s="2"/>
      <c r="G73" s="2"/>
      <c r="H73" s="2"/>
    </row>
    <row r="74" spans="1:8" ht="18" x14ac:dyDescent="0.25">
      <c r="A74" s="43"/>
      <c r="B74" s="39"/>
      <c r="C74" s="39"/>
      <c r="D74" s="39"/>
      <c r="E74" s="45"/>
      <c r="F74" s="2"/>
      <c r="G74" s="2"/>
      <c r="H74" s="2"/>
    </row>
    <row r="75" spans="1:8" ht="18" x14ac:dyDescent="0.25">
      <c r="A75" s="43"/>
      <c r="B75" s="39"/>
      <c r="C75" s="39"/>
      <c r="D75" s="39"/>
      <c r="E75" s="46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37"/>
      <c r="F77" s="2"/>
      <c r="G77" s="2"/>
      <c r="H77" s="2"/>
    </row>
    <row r="78" spans="1:8" ht="18" x14ac:dyDescent="0.25">
      <c r="A78" s="43"/>
      <c r="B78" s="39"/>
      <c r="C78" s="39"/>
      <c r="D78" s="39"/>
      <c r="E78" s="44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5"/>
      <c r="F81" s="2"/>
      <c r="G81" s="2"/>
      <c r="H81" s="2"/>
    </row>
    <row r="82" spans="1:8" ht="18" x14ac:dyDescent="0.25">
      <c r="A82" s="43"/>
      <c r="B82" s="39"/>
      <c r="C82" s="39"/>
      <c r="D82" s="39"/>
      <c r="E82" s="47"/>
      <c r="F82" s="2"/>
      <c r="G82" s="2"/>
      <c r="H82" s="2"/>
    </row>
    <row r="83" spans="1:8" ht="18" x14ac:dyDescent="0.25">
      <c r="A83" s="43"/>
      <c r="B83" s="39"/>
      <c r="C83" s="39"/>
      <c r="D83" s="39"/>
      <c r="E83" s="39"/>
      <c r="F83" s="2"/>
      <c r="G83" s="2"/>
      <c r="H83" s="2"/>
    </row>
    <row r="84" spans="1:8" ht="15.75" x14ac:dyDescent="0.25">
      <c r="A84" s="48"/>
      <c r="B84" s="2"/>
      <c r="C84" s="2"/>
      <c r="D84" s="2"/>
      <c r="E84" s="2"/>
      <c r="F84" s="2"/>
      <c r="G84" s="2"/>
      <c r="H84" s="2"/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4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8867187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JULY 2019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74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106" t="s">
        <v>129</v>
      </c>
      <c r="B9" s="13"/>
      <c r="C9" s="14"/>
      <c r="D9" s="86"/>
      <c r="E9" s="112"/>
      <c r="F9" s="87"/>
      <c r="G9" s="88"/>
      <c r="H9" s="15"/>
    </row>
    <row r="10" spans="1:8" ht="15.75" x14ac:dyDescent="0.25">
      <c r="A10" s="106" t="s">
        <v>11</v>
      </c>
      <c r="B10" s="13"/>
      <c r="C10" s="14"/>
      <c r="D10" s="86"/>
      <c r="E10" s="112"/>
      <c r="F10" s="87"/>
      <c r="G10" s="88"/>
      <c r="H10" s="15"/>
    </row>
    <row r="11" spans="1:8" ht="15.75" x14ac:dyDescent="0.25">
      <c r="A11" s="106" t="s">
        <v>113</v>
      </c>
      <c r="B11" s="13"/>
      <c r="C11" s="14"/>
      <c r="D11" s="86">
        <v>6</v>
      </c>
      <c r="E11" s="112">
        <v>1547443</v>
      </c>
      <c r="F11" s="87">
        <v>144452</v>
      </c>
      <c r="G11" s="88">
        <f>F11/E11</f>
        <v>9.3348834173536607E-2</v>
      </c>
      <c r="H11" s="15"/>
    </row>
    <row r="12" spans="1:8" ht="15.75" x14ac:dyDescent="0.25">
      <c r="A12" s="106" t="s">
        <v>69</v>
      </c>
      <c r="B12" s="13"/>
      <c r="C12" s="14"/>
      <c r="D12" s="86"/>
      <c r="E12" s="112"/>
      <c r="F12" s="87"/>
      <c r="G12" s="88"/>
      <c r="H12" s="15"/>
    </row>
    <row r="13" spans="1:8" ht="15.75" x14ac:dyDescent="0.25">
      <c r="A13" s="106" t="s">
        <v>70</v>
      </c>
      <c r="B13" s="13"/>
      <c r="C13" s="14"/>
      <c r="D13" s="86">
        <v>1</v>
      </c>
      <c r="E13" s="112">
        <v>105562</v>
      </c>
      <c r="F13" s="87">
        <v>25858</v>
      </c>
      <c r="G13" s="88">
        <f>F13/E13</f>
        <v>0.24495557113355185</v>
      </c>
      <c r="H13" s="15"/>
    </row>
    <row r="14" spans="1:8" ht="15.75" x14ac:dyDescent="0.25">
      <c r="A14" s="106" t="s">
        <v>128</v>
      </c>
      <c r="B14" s="13"/>
      <c r="C14" s="14"/>
      <c r="D14" s="86"/>
      <c r="E14" s="112"/>
      <c r="F14" s="87"/>
      <c r="G14" s="88"/>
      <c r="H14" s="15"/>
    </row>
    <row r="15" spans="1:8" ht="15.75" x14ac:dyDescent="0.25">
      <c r="A15" s="106" t="s">
        <v>25</v>
      </c>
      <c r="B15" s="13"/>
      <c r="C15" s="14"/>
      <c r="D15" s="86">
        <v>2</v>
      </c>
      <c r="E15" s="112">
        <v>298128</v>
      </c>
      <c r="F15" s="87">
        <v>116364</v>
      </c>
      <c r="G15" s="88">
        <f t="shared" ref="G15:G22" si="0">F15/E15</f>
        <v>0.39031556915150539</v>
      </c>
      <c r="H15" s="15"/>
    </row>
    <row r="16" spans="1:8" ht="15.75" x14ac:dyDescent="0.25">
      <c r="A16" s="106" t="s">
        <v>124</v>
      </c>
      <c r="B16" s="13"/>
      <c r="C16" s="14"/>
      <c r="D16" s="86">
        <v>1</v>
      </c>
      <c r="E16" s="112">
        <v>123353</v>
      </c>
      <c r="F16" s="87">
        <v>37489</v>
      </c>
      <c r="G16" s="88">
        <f t="shared" si="0"/>
        <v>0.30391640251959823</v>
      </c>
      <c r="H16" s="15"/>
    </row>
    <row r="17" spans="1:8" ht="15.75" x14ac:dyDescent="0.25">
      <c r="A17" s="106" t="s">
        <v>16</v>
      </c>
      <c r="B17" s="13"/>
      <c r="C17" s="14"/>
      <c r="D17" s="86"/>
      <c r="E17" s="112"/>
      <c r="F17" s="87"/>
      <c r="G17" s="88"/>
      <c r="H17" s="15"/>
    </row>
    <row r="18" spans="1:8" ht="15.75" x14ac:dyDescent="0.25">
      <c r="A18" s="106" t="s">
        <v>14</v>
      </c>
      <c r="B18" s="13"/>
      <c r="C18" s="14"/>
      <c r="D18" s="86">
        <v>2</v>
      </c>
      <c r="E18" s="112">
        <v>524526</v>
      </c>
      <c r="F18" s="87">
        <v>166263.5</v>
      </c>
      <c r="G18" s="88">
        <f t="shared" si="0"/>
        <v>0.31697856731601481</v>
      </c>
      <c r="H18" s="15"/>
    </row>
    <row r="19" spans="1:8" ht="15.75" x14ac:dyDescent="0.25">
      <c r="A19" s="106" t="s">
        <v>15</v>
      </c>
      <c r="B19" s="13"/>
      <c r="C19" s="14"/>
      <c r="D19" s="86">
        <v>3</v>
      </c>
      <c r="E19" s="112">
        <v>1062499</v>
      </c>
      <c r="F19" s="87">
        <v>345497.5</v>
      </c>
      <c r="G19" s="88">
        <f t="shared" si="0"/>
        <v>0.32517442369357524</v>
      </c>
      <c r="H19" s="15"/>
    </row>
    <row r="20" spans="1:8" ht="15.75" x14ac:dyDescent="0.25">
      <c r="A20" s="106" t="s">
        <v>114</v>
      </c>
      <c r="B20" s="13"/>
      <c r="C20" s="14"/>
      <c r="D20" s="86">
        <v>24</v>
      </c>
      <c r="E20" s="112">
        <v>2047989</v>
      </c>
      <c r="F20" s="87">
        <v>397032.5</v>
      </c>
      <c r="G20" s="88">
        <f t="shared" si="0"/>
        <v>0.19386456665538732</v>
      </c>
      <c r="H20" s="15"/>
    </row>
    <row r="21" spans="1:8" ht="15.75" x14ac:dyDescent="0.25">
      <c r="A21" s="106" t="s">
        <v>143</v>
      </c>
      <c r="B21" s="13"/>
      <c r="C21" s="14"/>
      <c r="D21" s="86">
        <v>1</v>
      </c>
      <c r="E21" s="112">
        <v>266627</v>
      </c>
      <c r="F21" s="87">
        <v>86172.5</v>
      </c>
      <c r="G21" s="88">
        <f t="shared" si="0"/>
        <v>0.32319495024884953</v>
      </c>
      <c r="H21" s="15"/>
    </row>
    <row r="22" spans="1:8" ht="15.75" x14ac:dyDescent="0.25">
      <c r="A22" s="106" t="s">
        <v>147</v>
      </c>
      <c r="B22" s="13"/>
      <c r="C22" s="14"/>
      <c r="D22" s="86">
        <v>4</v>
      </c>
      <c r="E22" s="112">
        <v>465710</v>
      </c>
      <c r="F22" s="87">
        <v>85814</v>
      </c>
      <c r="G22" s="88">
        <f t="shared" si="0"/>
        <v>0.18426488587318288</v>
      </c>
      <c r="H22" s="15"/>
    </row>
    <row r="23" spans="1:8" ht="15.75" x14ac:dyDescent="0.25">
      <c r="A23" s="106" t="s">
        <v>134</v>
      </c>
      <c r="B23" s="13"/>
      <c r="C23" s="14"/>
      <c r="D23" s="86"/>
      <c r="E23" s="112"/>
      <c r="F23" s="87"/>
      <c r="G23" s="88"/>
      <c r="H23" s="15"/>
    </row>
    <row r="24" spans="1:8" ht="15.75" x14ac:dyDescent="0.25">
      <c r="A24" s="106" t="s">
        <v>10</v>
      </c>
      <c r="B24" s="13"/>
      <c r="C24" s="14"/>
      <c r="D24" s="86"/>
      <c r="E24" s="112"/>
      <c r="F24" s="87"/>
      <c r="G24" s="88"/>
      <c r="H24" s="15"/>
    </row>
    <row r="25" spans="1:8" ht="15.75" x14ac:dyDescent="0.25">
      <c r="A25" s="107" t="s">
        <v>20</v>
      </c>
      <c r="B25" s="13"/>
      <c r="C25" s="14"/>
      <c r="D25" s="86">
        <v>4</v>
      </c>
      <c r="E25" s="112">
        <v>579846</v>
      </c>
      <c r="F25" s="87">
        <v>131931.5</v>
      </c>
      <c r="G25" s="88">
        <f>F25/E25</f>
        <v>0.22752851619223036</v>
      </c>
      <c r="H25" s="15"/>
    </row>
    <row r="26" spans="1:8" ht="15.75" x14ac:dyDescent="0.25">
      <c r="A26" s="107" t="s">
        <v>21</v>
      </c>
      <c r="B26" s="13"/>
      <c r="C26" s="14"/>
      <c r="D26" s="86">
        <v>13</v>
      </c>
      <c r="E26" s="112">
        <v>116203</v>
      </c>
      <c r="F26" s="87">
        <v>116203</v>
      </c>
      <c r="G26" s="88">
        <f>F26/E26</f>
        <v>1</v>
      </c>
      <c r="H26" s="15"/>
    </row>
    <row r="27" spans="1:8" ht="15.75" x14ac:dyDescent="0.25">
      <c r="A27" s="83" t="s">
        <v>22</v>
      </c>
      <c r="B27" s="13"/>
      <c r="C27" s="14"/>
      <c r="D27" s="86"/>
      <c r="E27" s="112"/>
      <c r="F27" s="87"/>
      <c r="G27" s="88"/>
      <c r="H27" s="15"/>
    </row>
    <row r="28" spans="1:8" ht="15.75" x14ac:dyDescent="0.25">
      <c r="A28" s="83" t="s">
        <v>23</v>
      </c>
      <c r="B28" s="13"/>
      <c r="C28" s="14"/>
      <c r="D28" s="86"/>
      <c r="E28" s="112">
        <v>28900</v>
      </c>
      <c r="F28" s="87">
        <v>3900</v>
      </c>
      <c r="G28" s="88">
        <f t="shared" ref="G28:G34" si="1">F28/E28</f>
        <v>0.13494809688581316</v>
      </c>
      <c r="H28" s="15"/>
    </row>
    <row r="29" spans="1:8" ht="15.75" x14ac:dyDescent="0.25">
      <c r="A29" s="83" t="s">
        <v>80</v>
      </c>
      <c r="B29" s="13"/>
      <c r="C29" s="14"/>
      <c r="D29" s="86">
        <v>1</v>
      </c>
      <c r="E29" s="112">
        <v>46676</v>
      </c>
      <c r="F29" s="87">
        <v>18172</v>
      </c>
      <c r="G29" s="88">
        <f t="shared" si="1"/>
        <v>0.38932213557288542</v>
      </c>
      <c r="H29" s="15"/>
    </row>
    <row r="30" spans="1:8" ht="15.75" x14ac:dyDescent="0.25">
      <c r="A30" s="83" t="s">
        <v>73</v>
      </c>
      <c r="B30" s="13"/>
      <c r="C30" s="14"/>
      <c r="D30" s="86">
        <v>1</v>
      </c>
      <c r="E30" s="112">
        <v>155226</v>
      </c>
      <c r="F30" s="87">
        <v>55354.5</v>
      </c>
      <c r="G30" s="88">
        <f t="shared" si="1"/>
        <v>0.35660585211240386</v>
      </c>
      <c r="H30" s="15"/>
    </row>
    <row r="31" spans="1:8" ht="15.75" x14ac:dyDescent="0.25">
      <c r="A31" s="83" t="s">
        <v>122</v>
      </c>
      <c r="B31" s="13"/>
      <c r="C31" s="14"/>
      <c r="D31" s="86"/>
      <c r="E31" s="112"/>
      <c r="F31" s="87"/>
      <c r="G31" s="88"/>
      <c r="H31" s="15"/>
    </row>
    <row r="32" spans="1:8" ht="15.75" x14ac:dyDescent="0.25">
      <c r="A32" s="83" t="s">
        <v>57</v>
      </c>
      <c r="B32" s="13"/>
      <c r="C32" s="14"/>
      <c r="D32" s="86">
        <v>1</v>
      </c>
      <c r="E32" s="112">
        <v>143240</v>
      </c>
      <c r="F32" s="87">
        <v>50358</v>
      </c>
      <c r="G32" s="88">
        <f t="shared" si="1"/>
        <v>0.35156380899190171</v>
      </c>
      <c r="H32" s="15"/>
    </row>
    <row r="33" spans="1:8" ht="15.75" x14ac:dyDescent="0.25">
      <c r="A33" s="83" t="s">
        <v>110</v>
      </c>
      <c r="B33" s="13"/>
      <c r="C33" s="14"/>
      <c r="D33" s="86">
        <v>1</v>
      </c>
      <c r="E33" s="112">
        <v>103910</v>
      </c>
      <c r="F33" s="87">
        <v>29280.5</v>
      </c>
      <c r="G33" s="88">
        <f t="shared" si="1"/>
        <v>0.28178712347223561</v>
      </c>
      <c r="H33" s="15"/>
    </row>
    <row r="34" spans="1:8" ht="15.75" x14ac:dyDescent="0.25">
      <c r="A34" s="83" t="s">
        <v>115</v>
      </c>
      <c r="B34" s="13"/>
      <c r="C34" s="14"/>
      <c r="D34" s="86">
        <v>11</v>
      </c>
      <c r="E34" s="112">
        <v>4346395</v>
      </c>
      <c r="F34" s="87">
        <v>302995</v>
      </c>
      <c r="G34" s="88">
        <f t="shared" si="1"/>
        <v>6.9711795637534088E-2</v>
      </c>
      <c r="H34" s="15"/>
    </row>
    <row r="35" spans="1:8" x14ac:dyDescent="0.2">
      <c r="A35" s="16" t="s">
        <v>28</v>
      </c>
      <c r="B35" s="13"/>
      <c r="C35" s="14"/>
      <c r="D35" s="90"/>
      <c r="E35" s="112">
        <v>86405</v>
      </c>
      <c r="F35" s="87">
        <v>13294</v>
      </c>
      <c r="G35" s="92"/>
      <c r="H35" s="15"/>
    </row>
    <row r="36" spans="1:8" x14ac:dyDescent="0.2">
      <c r="A36" s="16" t="s">
        <v>47</v>
      </c>
      <c r="B36" s="13"/>
      <c r="C36" s="14"/>
      <c r="D36" s="90"/>
      <c r="E36" s="112">
        <v>9</v>
      </c>
      <c r="F36" s="87">
        <v>9</v>
      </c>
      <c r="G36" s="92"/>
      <c r="H36" s="15"/>
    </row>
    <row r="37" spans="1:8" x14ac:dyDescent="0.2">
      <c r="A37" s="16" t="s">
        <v>30</v>
      </c>
      <c r="B37" s="13"/>
      <c r="C37" s="14"/>
      <c r="D37" s="90"/>
      <c r="E37" s="112"/>
      <c r="F37" s="87"/>
      <c r="G37" s="92"/>
      <c r="H37" s="15"/>
    </row>
    <row r="38" spans="1:8" x14ac:dyDescent="0.2">
      <c r="A38" s="17"/>
      <c r="B38" s="18"/>
      <c r="C38" s="14"/>
      <c r="D38" s="90"/>
      <c r="E38" s="93"/>
      <c r="F38" s="93"/>
      <c r="G38" s="92"/>
      <c r="H38" s="15"/>
    </row>
    <row r="39" spans="1:8" ht="15.75" x14ac:dyDescent="0.25">
      <c r="A39" s="19" t="s">
        <v>31</v>
      </c>
      <c r="B39" s="20"/>
      <c r="C39" s="21"/>
      <c r="D39" s="94">
        <f>SUM(D9:D38)</f>
        <v>76</v>
      </c>
      <c r="E39" s="95">
        <f>SUM(E9:E38)</f>
        <v>12048647</v>
      </c>
      <c r="F39" s="95">
        <f>SUM(F9:F38)</f>
        <v>2126440.5</v>
      </c>
      <c r="G39" s="96">
        <f>F39/E39</f>
        <v>0.17648790772939069</v>
      </c>
      <c r="H39" s="15"/>
    </row>
    <row r="40" spans="1:8" ht="15.75" x14ac:dyDescent="0.25">
      <c r="A40" s="22"/>
      <c r="B40" s="22"/>
      <c r="C40" s="22"/>
      <c r="D40" s="97"/>
      <c r="E40" s="98"/>
      <c r="F40" s="99"/>
      <c r="G40" s="99"/>
      <c r="H40" s="2"/>
    </row>
    <row r="41" spans="1:8" ht="18" x14ac:dyDescent="0.25">
      <c r="A41" s="23" t="s">
        <v>32</v>
      </c>
      <c r="B41" s="24"/>
      <c r="C41" s="24"/>
      <c r="D41" s="25"/>
      <c r="E41" s="100"/>
      <c r="F41" s="101"/>
      <c r="G41" s="101"/>
      <c r="H41" s="2"/>
    </row>
    <row r="42" spans="1:8" ht="15.75" x14ac:dyDescent="0.25">
      <c r="A42" s="26"/>
      <c r="B42" s="26"/>
      <c r="C42" s="26"/>
      <c r="D42" s="102"/>
      <c r="E42" s="25" t="s">
        <v>33</v>
      </c>
      <c r="F42" s="25" t="s">
        <v>33</v>
      </c>
      <c r="G42" s="25" t="s">
        <v>5</v>
      </c>
      <c r="H42" s="2"/>
    </row>
    <row r="43" spans="1:8" ht="15.75" x14ac:dyDescent="0.25">
      <c r="A43" s="26"/>
      <c r="B43" s="26"/>
      <c r="C43" s="26"/>
      <c r="D43" s="102" t="s">
        <v>6</v>
      </c>
      <c r="E43" s="103" t="s">
        <v>34</v>
      </c>
      <c r="F43" s="101" t="s">
        <v>8</v>
      </c>
      <c r="G43" s="101" t="s">
        <v>35</v>
      </c>
      <c r="H43" s="2"/>
    </row>
    <row r="44" spans="1:8" ht="15.75" x14ac:dyDescent="0.25">
      <c r="A44" s="27" t="s">
        <v>36</v>
      </c>
      <c r="B44" s="28"/>
      <c r="C44" s="14"/>
      <c r="D44" s="86">
        <v>164</v>
      </c>
      <c r="E44" s="87">
        <v>15521419.09</v>
      </c>
      <c r="F44" s="87">
        <v>865496.77</v>
      </c>
      <c r="G44" s="88">
        <f>1-(+F44/E44)</f>
        <v>0.94423855415658386</v>
      </c>
      <c r="H44" s="15"/>
    </row>
    <row r="45" spans="1:8" ht="15.75" x14ac:dyDescent="0.25">
      <c r="A45" s="27" t="s">
        <v>37</v>
      </c>
      <c r="B45" s="28"/>
      <c r="C45" s="14"/>
      <c r="D45" s="86">
        <v>5</v>
      </c>
      <c r="E45" s="87">
        <v>2380954.61</v>
      </c>
      <c r="F45" s="87">
        <v>290832.76</v>
      </c>
      <c r="G45" s="88">
        <f t="shared" ref="G45:G53" si="2">1-(+F45/E45)</f>
        <v>0.87785035515649745</v>
      </c>
      <c r="H45" s="15"/>
    </row>
    <row r="46" spans="1:8" ht="15.75" x14ac:dyDescent="0.25">
      <c r="A46" s="27" t="s">
        <v>38</v>
      </c>
      <c r="B46" s="28"/>
      <c r="C46" s="14"/>
      <c r="D46" s="86">
        <v>272</v>
      </c>
      <c r="E46" s="87">
        <v>9646597.75</v>
      </c>
      <c r="F46" s="87">
        <v>671622.54</v>
      </c>
      <c r="G46" s="88">
        <f t="shared" si="2"/>
        <v>0.93037726280231803</v>
      </c>
      <c r="H46" s="15"/>
    </row>
    <row r="47" spans="1:8" ht="15.75" x14ac:dyDescent="0.25">
      <c r="A47" s="27" t="s">
        <v>39</v>
      </c>
      <c r="B47" s="28"/>
      <c r="C47" s="14"/>
      <c r="D47" s="86">
        <v>36</v>
      </c>
      <c r="E47" s="87">
        <v>2831321.66</v>
      </c>
      <c r="F47" s="87">
        <v>214887.42</v>
      </c>
      <c r="G47" s="88">
        <f t="shared" si="2"/>
        <v>0.92410349447897067</v>
      </c>
      <c r="H47" s="15"/>
    </row>
    <row r="48" spans="1:8" ht="15.75" x14ac:dyDescent="0.25">
      <c r="A48" s="27" t="s">
        <v>40</v>
      </c>
      <c r="B48" s="28"/>
      <c r="C48" s="14"/>
      <c r="D48" s="86">
        <v>99</v>
      </c>
      <c r="E48" s="87">
        <v>13520040.09</v>
      </c>
      <c r="F48" s="87">
        <v>823191.77</v>
      </c>
      <c r="G48" s="88">
        <f t="shared" si="2"/>
        <v>0.93911321530704128</v>
      </c>
      <c r="H48" s="15"/>
    </row>
    <row r="49" spans="1:8" ht="15.75" x14ac:dyDescent="0.25">
      <c r="A49" s="27" t="s">
        <v>41</v>
      </c>
      <c r="B49" s="28"/>
      <c r="C49" s="14"/>
      <c r="D49" s="86"/>
      <c r="E49" s="87"/>
      <c r="F49" s="87"/>
      <c r="G49" s="88"/>
      <c r="H49" s="15"/>
    </row>
    <row r="50" spans="1:8" ht="15.75" x14ac:dyDescent="0.25">
      <c r="A50" s="27" t="s">
        <v>42</v>
      </c>
      <c r="B50" s="28"/>
      <c r="C50" s="14"/>
      <c r="D50" s="86">
        <v>18</v>
      </c>
      <c r="E50" s="87">
        <v>2566435</v>
      </c>
      <c r="F50" s="87">
        <v>171640</v>
      </c>
      <c r="G50" s="88">
        <f t="shared" si="2"/>
        <v>0.93312123626742938</v>
      </c>
      <c r="H50" s="15"/>
    </row>
    <row r="51" spans="1:8" ht="15.75" x14ac:dyDescent="0.25">
      <c r="A51" s="27" t="s">
        <v>43</v>
      </c>
      <c r="B51" s="28"/>
      <c r="C51" s="14"/>
      <c r="D51" s="86">
        <v>3</v>
      </c>
      <c r="E51" s="87">
        <v>300040</v>
      </c>
      <c r="F51" s="87">
        <v>5140</v>
      </c>
      <c r="G51" s="88">
        <f t="shared" si="2"/>
        <v>0.98286895080655912</v>
      </c>
      <c r="H51" s="15"/>
    </row>
    <row r="52" spans="1:8" ht="15.75" x14ac:dyDescent="0.25">
      <c r="A52" s="27" t="s">
        <v>44</v>
      </c>
      <c r="B52" s="28"/>
      <c r="C52" s="14"/>
      <c r="D52" s="86">
        <v>3</v>
      </c>
      <c r="E52" s="87">
        <v>275825</v>
      </c>
      <c r="F52" s="87">
        <v>-6775</v>
      </c>
      <c r="G52" s="88">
        <f t="shared" si="2"/>
        <v>1.024562675609535</v>
      </c>
      <c r="H52" s="15"/>
    </row>
    <row r="53" spans="1:8" ht="15.75" x14ac:dyDescent="0.25">
      <c r="A53" s="29" t="s">
        <v>64</v>
      </c>
      <c r="B53" s="30"/>
      <c r="C53" s="14"/>
      <c r="D53" s="86">
        <v>2</v>
      </c>
      <c r="E53" s="87">
        <v>107800</v>
      </c>
      <c r="F53" s="87">
        <v>29500</v>
      </c>
      <c r="G53" s="88">
        <f t="shared" si="2"/>
        <v>0.72634508348794058</v>
      </c>
      <c r="H53" s="15"/>
    </row>
    <row r="54" spans="1:8" ht="15.75" x14ac:dyDescent="0.25">
      <c r="A54" s="27" t="s">
        <v>65</v>
      </c>
      <c r="B54" s="30"/>
      <c r="C54" s="14"/>
      <c r="D54" s="86">
        <v>1418</v>
      </c>
      <c r="E54" s="87">
        <v>91714469.109999999</v>
      </c>
      <c r="F54" s="87">
        <v>10395996.4</v>
      </c>
      <c r="G54" s="88">
        <f>1-(+F54/E54)</f>
        <v>0.88664824099312722</v>
      </c>
      <c r="H54" s="15"/>
    </row>
    <row r="55" spans="1:8" ht="15.75" x14ac:dyDescent="0.25">
      <c r="A55" s="27" t="s">
        <v>66</v>
      </c>
      <c r="B55" s="30"/>
      <c r="C55" s="14"/>
      <c r="D55" s="86">
        <v>22</v>
      </c>
      <c r="E55" s="87">
        <v>755167.38</v>
      </c>
      <c r="F55" s="87">
        <v>101411.87</v>
      </c>
      <c r="G55" s="88">
        <f>1-(+F55/E55)</f>
        <v>0.86570941398448653</v>
      </c>
      <c r="H55" s="15"/>
    </row>
    <row r="56" spans="1:8" ht="15.75" x14ac:dyDescent="0.25">
      <c r="A56" s="85" t="s">
        <v>146</v>
      </c>
      <c r="B56" s="30"/>
      <c r="C56" s="14"/>
      <c r="D56" s="86"/>
      <c r="E56" s="87"/>
      <c r="F56" s="87"/>
      <c r="G56" s="88"/>
      <c r="H56" s="15"/>
    </row>
    <row r="57" spans="1:8" x14ac:dyDescent="0.2">
      <c r="A57" s="16" t="s">
        <v>45</v>
      </c>
      <c r="B57" s="30"/>
      <c r="C57" s="14"/>
      <c r="D57" s="90"/>
      <c r="E57" s="109"/>
      <c r="F57" s="87"/>
      <c r="G57" s="92"/>
      <c r="H57" s="15"/>
    </row>
    <row r="58" spans="1:8" x14ac:dyDescent="0.2">
      <c r="A58" s="16" t="s">
        <v>46</v>
      </c>
      <c r="B58" s="28"/>
      <c r="C58" s="14"/>
      <c r="D58" s="90"/>
      <c r="E58" s="109"/>
      <c r="F58" s="87"/>
      <c r="G58" s="92"/>
      <c r="H58" s="15"/>
    </row>
    <row r="59" spans="1:8" x14ac:dyDescent="0.2">
      <c r="A59" s="16" t="s">
        <v>47</v>
      </c>
      <c r="B59" s="28"/>
      <c r="C59" s="14"/>
      <c r="D59" s="90"/>
      <c r="E59" s="108"/>
      <c r="F59" s="87"/>
      <c r="G59" s="92"/>
      <c r="H59" s="15"/>
    </row>
    <row r="60" spans="1:8" x14ac:dyDescent="0.2">
      <c r="A60" s="16" t="s">
        <v>30</v>
      </c>
      <c r="B60" s="28"/>
      <c r="C60" s="14"/>
      <c r="D60" s="90"/>
      <c r="E60" s="108"/>
      <c r="F60" s="87">
        <v>0.01</v>
      </c>
      <c r="G60" s="92"/>
      <c r="H60" s="15"/>
    </row>
    <row r="61" spans="1:8" ht="15.75" x14ac:dyDescent="0.25">
      <c r="A61" s="32"/>
      <c r="B61" s="18"/>
      <c r="C61" s="14"/>
      <c r="D61" s="90"/>
      <c r="E61" s="110"/>
      <c r="F61" s="93"/>
      <c r="G61" s="92"/>
      <c r="H61" s="15"/>
    </row>
    <row r="62" spans="1:8" ht="15.75" x14ac:dyDescent="0.25">
      <c r="A62" s="20" t="s">
        <v>48</v>
      </c>
      <c r="B62" s="20"/>
      <c r="C62" s="21"/>
      <c r="D62" s="94">
        <f>SUM(D44:D58)</f>
        <v>2042</v>
      </c>
      <c r="E62" s="95">
        <f>SUM(E44:E61)</f>
        <v>139620069.69</v>
      </c>
      <c r="F62" s="95">
        <f>SUM(F44:F61)</f>
        <v>13562944.539999999</v>
      </c>
      <c r="G62" s="96">
        <f>1-(F62/E62)</f>
        <v>0.90285820247680759</v>
      </c>
      <c r="H62" s="15"/>
    </row>
    <row r="63" spans="1:8" x14ac:dyDescent="0.2">
      <c r="A63" s="33"/>
      <c r="B63" s="33"/>
      <c r="C63" s="50"/>
      <c r="D63" s="111"/>
      <c r="E63" s="105"/>
      <c r="F63" s="34"/>
      <c r="G63" s="34"/>
      <c r="H63" s="2"/>
    </row>
    <row r="64" spans="1:8" ht="18" x14ac:dyDescent="0.25">
      <c r="A64" s="35" t="s">
        <v>49</v>
      </c>
      <c r="B64" s="36"/>
      <c r="C64" s="39"/>
      <c r="D64" s="51"/>
      <c r="E64" s="36"/>
      <c r="F64" s="37">
        <f>F62+F39</f>
        <v>15689385.039999999</v>
      </c>
      <c r="G64" s="36"/>
      <c r="H64" s="2"/>
    </row>
    <row r="65" spans="1:8" ht="18" x14ac:dyDescent="0.25">
      <c r="A65" s="38"/>
      <c r="B65" s="39"/>
      <c r="C65" s="39"/>
      <c r="D65" s="51"/>
      <c r="E65" s="36"/>
      <c r="F65" s="37"/>
      <c r="G65" s="36"/>
      <c r="H65" s="2"/>
    </row>
    <row r="66" spans="1:8" ht="18" x14ac:dyDescent="0.25">
      <c r="A66" s="38"/>
      <c r="B66" s="39"/>
      <c r="C66" s="39"/>
      <c r="D66" s="51"/>
      <c r="E66" s="36"/>
      <c r="F66" s="37"/>
      <c r="G66" s="36"/>
      <c r="H66" s="2"/>
    </row>
    <row r="67" spans="1:8" ht="15.75" x14ac:dyDescent="0.25">
      <c r="A67" s="4" t="s">
        <v>50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 t="s">
        <v>51</v>
      </c>
      <c r="B68" s="40"/>
      <c r="C68" s="40"/>
      <c r="D68" s="40"/>
      <c r="E68" s="40"/>
      <c r="F68" s="41"/>
      <c r="G68" s="40"/>
      <c r="H68" s="2"/>
    </row>
    <row r="69" spans="1:8" ht="15.75" x14ac:dyDescent="0.25">
      <c r="A69" s="4" t="s">
        <v>52</v>
      </c>
      <c r="B69" s="40"/>
      <c r="C69" s="40"/>
      <c r="D69" s="40"/>
      <c r="E69" s="40"/>
      <c r="F69" s="41"/>
      <c r="G69" s="40"/>
      <c r="H69" s="2"/>
    </row>
    <row r="70" spans="1:8" ht="15.75" x14ac:dyDescent="0.25">
      <c r="A70" s="4"/>
      <c r="B70" s="40"/>
      <c r="C70" s="40"/>
      <c r="D70" s="40"/>
      <c r="E70" s="40"/>
      <c r="F70" s="41"/>
      <c r="G70" s="40"/>
      <c r="H70" s="2"/>
    </row>
    <row r="71" spans="1:8" ht="18" x14ac:dyDescent="0.25">
      <c r="A71" s="42" t="s">
        <v>53</v>
      </c>
      <c r="B71" s="39"/>
      <c r="C71" s="39"/>
      <c r="D71" s="39"/>
      <c r="E71" s="39"/>
      <c r="F71" s="37"/>
      <c r="G71" s="39"/>
      <c r="H71" s="2"/>
    </row>
    <row r="72" spans="1:8" ht="18" x14ac:dyDescent="0.25">
      <c r="A72" s="43"/>
      <c r="B72" s="39"/>
      <c r="C72" s="39"/>
      <c r="D72" s="39"/>
      <c r="E72" s="37"/>
      <c r="F72" s="2"/>
      <c r="G72" s="2"/>
      <c r="H72" s="2"/>
    </row>
    <row r="73" spans="1:8" ht="18" x14ac:dyDescent="0.25">
      <c r="A73" s="43"/>
      <c r="B73" s="39"/>
      <c r="C73" s="39"/>
      <c r="D73" s="39"/>
      <c r="E73" s="44"/>
      <c r="F73" s="2"/>
      <c r="G73" s="2"/>
      <c r="H73" s="2"/>
    </row>
    <row r="74" spans="1:8" ht="18" x14ac:dyDescent="0.25">
      <c r="A74" s="43"/>
      <c r="B74" s="39"/>
      <c r="C74" s="39"/>
      <c r="D74" s="39"/>
      <c r="E74" s="45"/>
      <c r="F74" s="2"/>
      <c r="G74" s="2"/>
      <c r="H74" s="2"/>
    </row>
    <row r="75" spans="1:8" ht="18" x14ac:dyDescent="0.25">
      <c r="A75" s="43"/>
      <c r="B75" s="39"/>
      <c r="C75" s="39"/>
      <c r="D75" s="39"/>
      <c r="E75" s="46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37"/>
      <c r="F77" s="2"/>
      <c r="G77" s="2"/>
      <c r="H77" s="2"/>
    </row>
    <row r="78" spans="1:8" ht="18" x14ac:dyDescent="0.25">
      <c r="A78" s="43"/>
      <c r="B78" s="39"/>
      <c r="C78" s="39"/>
      <c r="D78" s="39"/>
      <c r="E78" s="44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5"/>
      <c r="F81" s="2"/>
      <c r="G81" s="2"/>
      <c r="H81" s="2"/>
    </row>
    <row r="82" spans="1:8" ht="18" x14ac:dyDescent="0.25">
      <c r="A82" s="43"/>
      <c r="B82" s="39"/>
      <c r="C82" s="39"/>
      <c r="D82" s="39"/>
      <c r="E82" s="47"/>
      <c r="F82" s="2"/>
      <c r="G82" s="2"/>
      <c r="H82" s="2"/>
    </row>
    <row r="83" spans="1:8" ht="18" x14ac:dyDescent="0.25">
      <c r="A83" s="43"/>
      <c r="B83" s="39"/>
      <c r="C83" s="39"/>
      <c r="D83" s="39"/>
      <c r="E83" s="39"/>
      <c r="F83" s="2"/>
      <c r="G83" s="2"/>
      <c r="H83" s="2"/>
    </row>
    <row r="84" spans="1:8" ht="15.75" x14ac:dyDescent="0.25">
      <c r="A84" s="48"/>
      <c r="B84" s="2"/>
      <c r="C84" s="2"/>
      <c r="D84" s="2"/>
      <c r="E84" s="2"/>
      <c r="F84" s="2"/>
      <c r="G84" s="2"/>
      <c r="H84" s="2"/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8"/>
  <sheetViews>
    <sheetView zoomScale="87" workbookViewId="0">
      <selection activeCell="D9" sqref="D9"/>
    </sheetView>
  </sheetViews>
  <sheetFormatPr defaultRowHeight="23.25" x14ac:dyDescent="0.35"/>
  <cols>
    <col min="1" max="1" width="9.6640625" style="53" customWidth="1"/>
    <col min="2" max="2" width="15.6640625" style="53" customWidth="1"/>
    <col min="3" max="3" width="3.6640625" style="53" customWidth="1"/>
    <col min="4" max="4" width="7.6640625" style="53" customWidth="1"/>
    <col min="5" max="6" width="14.6640625" style="53" customWidth="1"/>
    <col min="7" max="7" width="11.6640625" style="53" customWidth="1"/>
    <col min="8" max="16384" width="8.88671875" style="53"/>
  </cols>
  <sheetData>
    <row r="1" spans="1:8" ht="23.25" customHeight="1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customHeight="1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customHeight="1" x14ac:dyDescent="0.35">
      <c r="A3" s="1" t="str">
        <f>ARG!$A$3</f>
        <v>MONTH ENDED:   JULY 2019</v>
      </c>
      <c r="B3" s="2"/>
      <c r="C3" s="2"/>
      <c r="D3" s="2"/>
      <c r="E3" s="2"/>
      <c r="F3" s="2"/>
      <c r="G3" s="2"/>
      <c r="H3" s="2"/>
    </row>
    <row r="4" spans="1:8" ht="15.75" customHeight="1" x14ac:dyDescent="0.35">
      <c r="A4" s="4"/>
      <c r="B4" s="4"/>
      <c r="C4" s="4"/>
      <c r="D4" s="4"/>
      <c r="E4" s="4"/>
      <c r="F4" s="5"/>
      <c r="G4" s="5"/>
      <c r="H4" s="2"/>
    </row>
    <row r="5" spans="1:8" ht="23.25" customHeight="1" x14ac:dyDescent="0.35">
      <c r="A5" s="2"/>
      <c r="B5" s="4"/>
      <c r="C5" s="4"/>
      <c r="D5" s="6" t="s">
        <v>75</v>
      </c>
      <c r="E5" s="7"/>
      <c r="F5" s="8"/>
      <c r="G5" s="5"/>
      <c r="H5" s="2"/>
    </row>
    <row r="6" spans="1:8" ht="15.75" customHeight="1" x14ac:dyDescent="0.35">
      <c r="A6" s="9" t="s">
        <v>3</v>
      </c>
      <c r="B6" s="4"/>
      <c r="C6" s="4"/>
      <c r="D6" s="4"/>
      <c r="E6" s="4"/>
      <c r="F6" s="5"/>
      <c r="G6" s="5"/>
      <c r="H6" s="2"/>
    </row>
    <row r="7" spans="1:8" ht="15.75" customHeight="1" x14ac:dyDescent="0.3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customHeight="1" x14ac:dyDescent="0.3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customHeight="1" x14ac:dyDescent="0.35">
      <c r="A9" s="106" t="s">
        <v>10</v>
      </c>
      <c r="B9" s="13"/>
      <c r="C9" s="14"/>
      <c r="D9" s="86">
        <v>4</v>
      </c>
      <c r="E9" s="87">
        <v>243814</v>
      </c>
      <c r="F9" s="87">
        <v>38818.5</v>
      </c>
      <c r="G9" s="88">
        <f>F9/E9</f>
        <v>0.15921358084441417</v>
      </c>
      <c r="H9" s="15"/>
    </row>
    <row r="10" spans="1:8" ht="15.75" customHeight="1" x14ac:dyDescent="0.35">
      <c r="A10" s="106" t="s">
        <v>11</v>
      </c>
      <c r="B10" s="13"/>
      <c r="C10" s="14"/>
      <c r="D10" s="86"/>
      <c r="E10" s="87"/>
      <c r="F10" s="87"/>
      <c r="G10" s="88"/>
      <c r="H10" s="15"/>
    </row>
    <row r="11" spans="1:8" ht="15.75" customHeight="1" x14ac:dyDescent="0.35">
      <c r="A11" s="106" t="s">
        <v>76</v>
      </c>
      <c r="B11" s="13"/>
      <c r="C11" s="14"/>
      <c r="D11" s="86"/>
      <c r="E11" s="87"/>
      <c r="F11" s="87"/>
      <c r="G11" s="88"/>
      <c r="H11" s="15"/>
    </row>
    <row r="12" spans="1:8" ht="15.75" customHeight="1" x14ac:dyDescent="0.35">
      <c r="A12" s="106" t="s">
        <v>12</v>
      </c>
      <c r="B12" s="13"/>
      <c r="C12" s="14"/>
      <c r="D12" s="86"/>
      <c r="E12" s="87"/>
      <c r="F12" s="87"/>
      <c r="G12" s="88"/>
      <c r="H12" s="15"/>
    </row>
    <row r="13" spans="1:8" ht="15.75" customHeight="1" x14ac:dyDescent="0.35">
      <c r="A13" s="106" t="s">
        <v>130</v>
      </c>
      <c r="B13" s="13"/>
      <c r="C13" s="14"/>
      <c r="D13" s="86"/>
      <c r="E13" s="87"/>
      <c r="F13" s="87"/>
      <c r="G13" s="88"/>
      <c r="H13" s="15"/>
    </row>
    <row r="14" spans="1:8" ht="15.75" customHeight="1" x14ac:dyDescent="0.35">
      <c r="A14" s="106" t="s">
        <v>109</v>
      </c>
      <c r="B14" s="13"/>
      <c r="C14" s="14"/>
      <c r="D14" s="86">
        <v>1</v>
      </c>
      <c r="E14" s="87">
        <v>37791</v>
      </c>
      <c r="F14" s="87">
        <v>8355</v>
      </c>
      <c r="G14" s="88">
        <f>F14/E14</f>
        <v>0.22108438517107248</v>
      </c>
      <c r="H14" s="15"/>
    </row>
    <row r="15" spans="1:8" ht="15.75" customHeight="1" x14ac:dyDescent="0.35">
      <c r="A15" s="106" t="s">
        <v>61</v>
      </c>
      <c r="B15" s="13"/>
      <c r="C15" s="14"/>
      <c r="D15" s="86">
        <v>1</v>
      </c>
      <c r="E15" s="87">
        <v>90692</v>
      </c>
      <c r="F15" s="87">
        <v>28883.5</v>
      </c>
      <c r="G15" s="88">
        <f>F15/E15</f>
        <v>0.31847902791866978</v>
      </c>
      <c r="H15" s="15"/>
    </row>
    <row r="16" spans="1:8" ht="15.75" customHeight="1" x14ac:dyDescent="0.35">
      <c r="A16" s="106" t="s">
        <v>77</v>
      </c>
      <c r="B16" s="13"/>
      <c r="C16" s="14"/>
      <c r="D16" s="86"/>
      <c r="E16" s="87"/>
      <c r="F16" s="87"/>
      <c r="G16" s="88"/>
      <c r="H16" s="15"/>
    </row>
    <row r="17" spans="1:8" ht="15.75" customHeight="1" x14ac:dyDescent="0.35">
      <c r="A17" s="106" t="s">
        <v>25</v>
      </c>
      <c r="B17" s="13"/>
      <c r="C17" s="14"/>
      <c r="D17" s="86">
        <v>1</v>
      </c>
      <c r="E17" s="87">
        <v>10140</v>
      </c>
      <c r="F17" s="87">
        <v>7286</v>
      </c>
      <c r="G17" s="88">
        <f>F17/E17</f>
        <v>0.71854043392504929</v>
      </c>
      <c r="H17" s="15"/>
    </row>
    <row r="18" spans="1:8" ht="15.75" customHeight="1" x14ac:dyDescent="0.35">
      <c r="A18" s="106" t="s">
        <v>14</v>
      </c>
      <c r="B18" s="13"/>
      <c r="C18" s="14"/>
      <c r="D18" s="86">
        <v>2</v>
      </c>
      <c r="E18" s="87">
        <v>227835</v>
      </c>
      <c r="F18" s="87">
        <v>22560</v>
      </c>
      <c r="G18" s="88">
        <f>F18/E18</f>
        <v>9.9019026927381654E-2</v>
      </c>
      <c r="H18" s="15"/>
    </row>
    <row r="19" spans="1:8" ht="15.75" customHeight="1" x14ac:dyDescent="0.35">
      <c r="A19" s="106" t="s">
        <v>15</v>
      </c>
      <c r="B19" s="13"/>
      <c r="C19" s="14"/>
      <c r="D19" s="86"/>
      <c r="E19" s="87"/>
      <c r="F19" s="87"/>
      <c r="G19" s="88"/>
      <c r="H19" s="15"/>
    </row>
    <row r="20" spans="1:8" ht="15.75" customHeight="1" x14ac:dyDescent="0.35">
      <c r="A20" s="106" t="s">
        <v>16</v>
      </c>
      <c r="B20" s="13"/>
      <c r="C20" s="14"/>
      <c r="D20" s="86"/>
      <c r="E20" s="87"/>
      <c r="F20" s="87"/>
      <c r="G20" s="88"/>
      <c r="H20" s="15"/>
    </row>
    <row r="21" spans="1:8" ht="15.75" customHeight="1" x14ac:dyDescent="0.35">
      <c r="A21" s="106" t="s">
        <v>78</v>
      </c>
      <c r="B21" s="13"/>
      <c r="C21" s="14"/>
      <c r="D21" s="86"/>
      <c r="E21" s="87"/>
      <c r="F21" s="87"/>
      <c r="G21" s="88"/>
      <c r="H21" s="15"/>
    </row>
    <row r="22" spans="1:8" ht="15.75" customHeight="1" x14ac:dyDescent="0.35">
      <c r="A22" s="106" t="s">
        <v>148</v>
      </c>
      <c r="B22" s="13"/>
      <c r="C22" s="14"/>
      <c r="D22" s="86"/>
      <c r="E22" s="87"/>
      <c r="F22" s="87"/>
      <c r="G22" s="88"/>
      <c r="H22" s="15"/>
    </row>
    <row r="23" spans="1:8" ht="15.75" customHeight="1" x14ac:dyDescent="0.35">
      <c r="A23" s="106" t="s">
        <v>18</v>
      </c>
      <c r="B23" s="13"/>
      <c r="C23" s="14"/>
      <c r="D23" s="86"/>
      <c r="E23" s="87"/>
      <c r="F23" s="87"/>
      <c r="G23" s="88"/>
      <c r="H23" s="15"/>
    </row>
    <row r="24" spans="1:8" ht="15.75" customHeight="1" x14ac:dyDescent="0.35">
      <c r="A24" s="106" t="s">
        <v>19</v>
      </c>
      <c r="B24" s="13"/>
      <c r="C24" s="14"/>
      <c r="D24" s="86"/>
      <c r="E24" s="87"/>
      <c r="F24" s="87"/>
      <c r="G24" s="88"/>
      <c r="H24" s="15"/>
    </row>
    <row r="25" spans="1:8" ht="15.75" customHeight="1" x14ac:dyDescent="0.35">
      <c r="A25" s="107" t="s">
        <v>20</v>
      </c>
      <c r="B25" s="13"/>
      <c r="C25" s="14"/>
      <c r="D25" s="86"/>
      <c r="E25" s="87"/>
      <c r="F25" s="87"/>
      <c r="G25" s="88"/>
      <c r="H25" s="15"/>
    </row>
    <row r="26" spans="1:8" ht="15.75" customHeight="1" x14ac:dyDescent="0.35">
      <c r="A26" s="107" t="s">
        <v>21</v>
      </c>
      <c r="B26" s="13"/>
      <c r="C26" s="14"/>
      <c r="D26" s="86"/>
      <c r="E26" s="87"/>
      <c r="F26" s="87"/>
      <c r="G26" s="88"/>
      <c r="H26" s="15"/>
    </row>
    <row r="27" spans="1:8" ht="15.75" customHeight="1" x14ac:dyDescent="0.35">
      <c r="A27" s="83" t="s">
        <v>22</v>
      </c>
      <c r="B27" s="13"/>
      <c r="C27" s="14"/>
      <c r="D27" s="86"/>
      <c r="E27" s="87"/>
      <c r="F27" s="87"/>
      <c r="G27" s="88"/>
      <c r="H27" s="15"/>
    </row>
    <row r="28" spans="1:8" ht="15.75" customHeight="1" x14ac:dyDescent="0.35">
      <c r="A28" s="83" t="s">
        <v>23</v>
      </c>
      <c r="B28" s="13"/>
      <c r="C28" s="14"/>
      <c r="D28" s="86"/>
      <c r="E28" s="87"/>
      <c r="F28" s="87"/>
      <c r="G28" s="88"/>
      <c r="H28" s="15"/>
    </row>
    <row r="29" spans="1:8" ht="15.75" customHeight="1" x14ac:dyDescent="0.35">
      <c r="A29" s="83" t="s">
        <v>24</v>
      </c>
      <c r="B29" s="13"/>
      <c r="C29" s="14"/>
      <c r="D29" s="86"/>
      <c r="E29" s="87"/>
      <c r="F29" s="87"/>
      <c r="G29" s="88"/>
      <c r="H29" s="15"/>
    </row>
    <row r="30" spans="1:8" ht="15.75" customHeight="1" x14ac:dyDescent="0.35">
      <c r="A30" s="83" t="s">
        <v>126</v>
      </c>
      <c r="B30" s="13"/>
      <c r="C30" s="14"/>
      <c r="D30" s="86"/>
      <c r="E30" s="87"/>
      <c r="F30" s="87"/>
      <c r="G30" s="88"/>
      <c r="H30" s="15"/>
    </row>
    <row r="31" spans="1:8" ht="15.75" customHeight="1" x14ac:dyDescent="0.35">
      <c r="A31" s="83" t="s">
        <v>27</v>
      </c>
      <c r="B31" s="13"/>
      <c r="C31" s="14"/>
      <c r="D31" s="86">
        <v>1</v>
      </c>
      <c r="E31" s="87">
        <v>69602</v>
      </c>
      <c r="F31" s="87">
        <v>30031</v>
      </c>
      <c r="G31" s="88">
        <f>F31/E31</f>
        <v>0.43146748656647799</v>
      </c>
      <c r="H31" s="15"/>
    </row>
    <row r="32" spans="1:8" ht="15.75" customHeight="1" x14ac:dyDescent="0.35">
      <c r="A32" s="83" t="s">
        <v>57</v>
      </c>
      <c r="B32" s="13"/>
      <c r="C32" s="14"/>
      <c r="D32" s="86"/>
      <c r="E32" s="87"/>
      <c r="F32" s="87"/>
      <c r="G32" s="88"/>
      <c r="H32" s="15"/>
    </row>
    <row r="33" spans="1:8" ht="15.75" customHeight="1" x14ac:dyDescent="0.35">
      <c r="A33" s="83" t="s">
        <v>135</v>
      </c>
      <c r="B33" s="13"/>
      <c r="C33" s="14"/>
      <c r="D33" s="86"/>
      <c r="E33" s="87"/>
      <c r="F33" s="87"/>
      <c r="G33" s="88"/>
      <c r="H33" s="15"/>
    </row>
    <row r="34" spans="1:8" ht="15.75" customHeight="1" x14ac:dyDescent="0.35">
      <c r="A34" s="83" t="s">
        <v>132</v>
      </c>
      <c r="B34" s="13"/>
      <c r="C34" s="14"/>
      <c r="D34" s="86"/>
      <c r="E34" s="87"/>
      <c r="F34" s="87"/>
      <c r="G34" s="88"/>
      <c r="H34" s="15"/>
    </row>
    <row r="35" spans="1:8" ht="15.75" customHeight="1" x14ac:dyDescent="0.35">
      <c r="A35" s="16" t="s">
        <v>28</v>
      </c>
      <c r="B35" s="13"/>
      <c r="C35" s="14"/>
      <c r="D35" s="90"/>
      <c r="E35" s="108"/>
      <c r="F35" s="87"/>
      <c r="G35" s="92"/>
      <c r="H35" s="15"/>
    </row>
    <row r="36" spans="1:8" ht="15.75" customHeight="1" x14ac:dyDescent="0.35">
      <c r="A36" s="16" t="s">
        <v>47</v>
      </c>
      <c r="B36" s="13"/>
      <c r="C36" s="14"/>
      <c r="D36" s="90"/>
      <c r="E36" s="108"/>
      <c r="F36" s="87"/>
      <c r="G36" s="92"/>
      <c r="H36" s="15"/>
    </row>
    <row r="37" spans="1:8" ht="15.75" customHeight="1" x14ac:dyDescent="0.35">
      <c r="A37" s="16" t="s">
        <v>30</v>
      </c>
      <c r="B37" s="13"/>
      <c r="C37" s="14"/>
      <c r="D37" s="90"/>
      <c r="E37" s="91"/>
      <c r="F37" s="89"/>
      <c r="G37" s="92"/>
      <c r="H37" s="15"/>
    </row>
    <row r="38" spans="1:8" ht="15.75" customHeight="1" x14ac:dyDescent="0.35">
      <c r="A38" s="17"/>
      <c r="B38" s="18"/>
      <c r="C38" s="14"/>
      <c r="D38" s="90"/>
      <c r="E38" s="93"/>
      <c r="F38" s="93"/>
      <c r="G38" s="92"/>
      <c r="H38" s="15"/>
    </row>
    <row r="39" spans="1:8" ht="15.75" customHeight="1" x14ac:dyDescent="0.35">
      <c r="A39" s="19" t="s">
        <v>31</v>
      </c>
      <c r="B39" s="20"/>
      <c r="C39" s="21"/>
      <c r="D39" s="94">
        <f>SUM(D9:D38)</f>
        <v>10</v>
      </c>
      <c r="E39" s="95">
        <f>SUM(E9:E38)</f>
        <v>679874</v>
      </c>
      <c r="F39" s="95">
        <f>SUM(F9:F38)</f>
        <v>135934</v>
      </c>
      <c r="G39" s="96">
        <f>F39/E39</f>
        <v>0.19993998888029252</v>
      </c>
      <c r="H39" s="15"/>
    </row>
    <row r="40" spans="1:8" ht="15.75" customHeight="1" x14ac:dyDescent="0.35">
      <c r="A40" s="22"/>
      <c r="B40" s="22"/>
      <c r="C40" s="22"/>
      <c r="D40" s="97"/>
      <c r="E40" s="98"/>
      <c r="F40" s="99"/>
      <c r="G40" s="99"/>
      <c r="H40" s="2"/>
    </row>
    <row r="41" spans="1:8" ht="15.75" customHeight="1" x14ac:dyDescent="0.35">
      <c r="A41" s="23" t="s">
        <v>32</v>
      </c>
      <c r="B41" s="24"/>
      <c r="C41" s="24"/>
      <c r="D41" s="25"/>
      <c r="E41" s="100"/>
      <c r="F41" s="101"/>
      <c r="G41" s="101"/>
      <c r="H41" s="2"/>
    </row>
    <row r="42" spans="1:8" ht="15.75" customHeight="1" x14ac:dyDescent="0.35">
      <c r="A42" s="26"/>
      <c r="B42" s="26"/>
      <c r="C42" s="26"/>
      <c r="D42" s="102"/>
      <c r="E42" s="25" t="s">
        <v>33</v>
      </c>
      <c r="F42" s="25" t="s">
        <v>33</v>
      </c>
      <c r="G42" s="25" t="s">
        <v>5</v>
      </c>
      <c r="H42" s="2"/>
    </row>
    <row r="43" spans="1:8" ht="15.75" customHeight="1" x14ac:dyDescent="0.35">
      <c r="A43" s="26"/>
      <c r="B43" s="26"/>
      <c r="C43" s="26"/>
      <c r="D43" s="102" t="s">
        <v>6</v>
      </c>
      <c r="E43" s="103" t="s">
        <v>34</v>
      </c>
      <c r="F43" s="101" t="s">
        <v>8</v>
      </c>
      <c r="G43" s="101" t="s">
        <v>35</v>
      </c>
      <c r="H43" s="2"/>
    </row>
    <row r="44" spans="1:8" ht="15.75" customHeight="1" x14ac:dyDescent="0.35">
      <c r="A44" s="27" t="s">
        <v>36</v>
      </c>
      <c r="B44" s="28"/>
      <c r="C44" s="14"/>
      <c r="D44" s="86">
        <v>24</v>
      </c>
      <c r="E44" s="87">
        <v>802612.05</v>
      </c>
      <c r="F44" s="87">
        <v>52832.1</v>
      </c>
      <c r="G44" s="88">
        <f>1-(+F44/E44)</f>
        <v>0.93417479839730788</v>
      </c>
      <c r="H44" s="15"/>
    </row>
    <row r="45" spans="1:8" ht="15.75" customHeight="1" x14ac:dyDescent="0.35">
      <c r="A45" s="27" t="s">
        <v>37</v>
      </c>
      <c r="B45" s="28"/>
      <c r="C45" s="14"/>
      <c r="D45" s="86"/>
      <c r="E45" s="87"/>
      <c r="F45" s="87"/>
      <c r="G45" s="88"/>
      <c r="H45" s="15"/>
    </row>
    <row r="46" spans="1:8" ht="15.75" customHeight="1" x14ac:dyDescent="0.35">
      <c r="A46" s="27" t="s">
        <v>38</v>
      </c>
      <c r="B46" s="28"/>
      <c r="C46" s="14"/>
      <c r="D46" s="86">
        <v>38</v>
      </c>
      <c r="E46" s="87">
        <v>1374456.75</v>
      </c>
      <c r="F46" s="87">
        <v>116875.53</v>
      </c>
      <c r="G46" s="88">
        <f>1-(+F46/E46)</f>
        <v>0.91496601839235758</v>
      </c>
      <c r="H46" s="15"/>
    </row>
    <row r="47" spans="1:8" ht="15.75" customHeight="1" x14ac:dyDescent="0.35">
      <c r="A47" s="27" t="s">
        <v>39</v>
      </c>
      <c r="B47" s="28"/>
      <c r="C47" s="14"/>
      <c r="D47" s="86">
        <v>12</v>
      </c>
      <c r="E47" s="87">
        <v>714964.5</v>
      </c>
      <c r="F47" s="87">
        <v>68684</v>
      </c>
      <c r="G47" s="88">
        <f>1-(+F47/E47)</f>
        <v>0.90393369181267036</v>
      </c>
      <c r="H47" s="15"/>
    </row>
    <row r="48" spans="1:8" ht="15.75" customHeight="1" x14ac:dyDescent="0.35">
      <c r="A48" s="27" t="s">
        <v>40</v>
      </c>
      <c r="B48" s="28"/>
      <c r="C48" s="14"/>
      <c r="D48" s="86">
        <v>26</v>
      </c>
      <c r="E48" s="87">
        <v>1067086.04</v>
      </c>
      <c r="F48" s="87">
        <v>107592.04</v>
      </c>
      <c r="G48" s="88">
        <f>1-(+F48/E48)</f>
        <v>0.89917210424756377</v>
      </c>
      <c r="H48" s="15"/>
    </row>
    <row r="49" spans="1:8" ht="15.75" customHeight="1" x14ac:dyDescent="0.35">
      <c r="A49" s="27" t="s">
        <v>41</v>
      </c>
      <c r="B49" s="28"/>
      <c r="C49" s="14"/>
      <c r="D49" s="86"/>
      <c r="E49" s="87"/>
      <c r="F49" s="87"/>
      <c r="G49" s="88"/>
      <c r="H49" s="15"/>
    </row>
    <row r="50" spans="1:8" ht="15.75" customHeight="1" x14ac:dyDescent="0.35">
      <c r="A50" s="27" t="s">
        <v>42</v>
      </c>
      <c r="B50" s="28"/>
      <c r="C50" s="14"/>
      <c r="D50" s="86">
        <v>11</v>
      </c>
      <c r="E50" s="87">
        <v>779503</v>
      </c>
      <c r="F50" s="87">
        <v>51059.5</v>
      </c>
      <c r="G50" s="88">
        <f>1-(+F50/E50)</f>
        <v>0.93449736562912522</v>
      </c>
      <c r="H50" s="15"/>
    </row>
    <row r="51" spans="1:8" ht="15.75" customHeight="1" x14ac:dyDescent="0.35">
      <c r="A51" s="27" t="s">
        <v>43</v>
      </c>
      <c r="B51" s="28"/>
      <c r="C51" s="14"/>
      <c r="D51" s="86"/>
      <c r="E51" s="87"/>
      <c r="F51" s="87"/>
      <c r="G51" s="88"/>
      <c r="H51" s="15"/>
    </row>
    <row r="52" spans="1:8" ht="15.75" customHeight="1" x14ac:dyDescent="0.35">
      <c r="A52" s="27" t="s">
        <v>44</v>
      </c>
      <c r="B52" s="28"/>
      <c r="C52" s="14"/>
      <c r="D52" s="86"/>
      <c r="E52" s="87"/>
      <c r="F52" s="87"/>
      <c r="G52" s="88"/>
      <c r="H52" s="15"/>
    </row>
    <row r="53" spans="1:8" ht="15.75" customHeight="1" x14ac:dyDescent="0.35">
      <c r="A53" s="27" t="s">
        <v>65</v>
      </c>
      <c r="B53" s="30"/>
      <c r="C53" s="14"/>
      <c r="D53" s="86">
        <v>327</v>
      </c>
      <c r="E53" s="87">
        <v>18796049.059999999</v>
      </c>
      <c r="F53" s="87">
        <v>2215945.77</v>
      </c>
      <c r="G53" s="88">
        <f>1-(+F53/E53)</f>
        <v>0.88210576792354889</v>
      </c>
      <c r="H53" s="15"/>
    </row>
    <row r="54" spans="1:8" ht="15.75" customHeight="1" x14ac:dyDescent="0.35">
      <c r="A54" s="27" t="s">
        <v>66</v>
      </c>
      <c r="B54" s="30"/>
      <c r="C54" s="14"/>
      <c r="D54" s="86"/>
      <c r="E54" s="87"/>
      <c r="F54" s="87"/>
      <c r="G54" s="88"/>
      <c r="H54" s="15"/>
    </row>
    <row r="55" spans="1:8" ht="15.75" customHeight="1" x14ac:dyDescent="0.35">
      <c r="A55" s="31" t="s">
        <v>45</v>
      </c>
      <c r="B55" s="30"/>
      <c r="C55" s="14"/>
      <c r="D55" s="90"/>
      <c r="E55" s="109"/>
      <c r="F55" s="87"/>
      <c r="G55" s="92"/>
      <c r="H55" s="15"/>
    </row>
    <row r="56" spans="1:8" ht="15.75" customHeight="1" x14ac:dyDescent="0.35">
      <c r="A56" s="16" t="s">
        <v>46</v>
      </c>
      <c r="B56" s="28"/>
      <c r="C56" s="14"/>
      <c r="D56" s="90"/>
      <c r="E56" s="109"/>
      <c r="F56" s="87"/>
      <c r="G56" s="92"/>
      <c r="H56" s="15"/>
    </row>
    <row r="57" spans="1:8" ht="15.75" customHeight="1" x14ac:dyDescent="0.35">
      <c r="A57" s="16" t="s">
        <v>29</v>
      </c>
      <c r="B57" s="28"/>
      <c r="C57" s="14"/>
      <c r="D57" s="90"/>
      <c r="E57" s="108"/>
      <c r="F57" s="87"/>
      <c r="G57" s="92"/>
      <c r="H57" s="15"/>
    </row>
    <row r="58" spans="1:8" ht="15.75" customHeight="1" x14ac:dyDescent="0.35">
      <c r="A58" s="16" t="s">
        <v>30</v>
      </c>
      <c r="B58" s="28"/>
      <c r="C58" s="14"/>
      <c r="D58" s="90"/>
      <c r="E58" s="108"/>
      <c r="F58" s="87"/>
      <c r="G58" s="92"/>
      <c r="H58" s="15"/>
    </row>
    <row r="59" spans="1:8" ht="15.75" customHeight="1" x14ac:dyDescent="0.35">
      <c r="A59" s="32"/>
      <c r="B59" s="18"/>
      <c r="C59" s="14"/>
      <c r="D59" s="90"/>
      <c r="E59" s="93"/>
      <c r="F59" s="93"/>
      <c r="G59" s="92"/>
      <c r="H59" s="15"/>
    </row>
    <row r="60" spans="1:8" ht="15.75" customHeight="1" x14ac:dyDescent="0.35">
      <c r="A60" s="20" t="s">
        <v>48</v>
      </c>
      <c r="B60" s="20"/>
      <c r="C60" s="21"/>
      <c r="D60" s="94">
        <f>SUM(D44:D56)</f>
        <v>438</v>
      </c>
      <c r="E60" s="95">
        <f>SUM(E44:E59)</f>
        <v>23534671.399999999</v>
      </c>
      <c r="F60" s="95">
        <f>SUM(F44:F59)</f>
        <v>2612988.94</v>
      </c>
      <c r="G60" s="96">
        <f>1-(F60/E60)</f>
        <v>0.8889727884622175</v>
      </c>
      <c r="H60" s="15"/>
    </row>
    <row r="61" spans="1:8" ht="15.75" customHeight="1" x14ac:dyDescent="0.35">
      <c r="A61" s="33"/>
      <c r="B61" s="33"/>
      <c r="C61" s="33"/>
      <c r="D61" s="111"/>
      <c r="E61" s="105"/>
      <c r="F61" s="34"/>
      <c r="G61" s="34"/>
      <c r="H61" s="2"/>
    </row>
    <row r="62" spans="1:8" ht="15.75" customHeight="1" x14ac:dyDescent="0.35">
      <c r="A62" s="35" t="s">
        <v>49</v>
      </c>
      <c r="B62" s="36"/>
      <c r="C62" s="36"/>
      <c r="D62" s="51"/>
      <c r="E62" s="36"/>
      <c r="F62" s="37">
        <f>F60+F39</f>
        <v>2748922.94</v>
      </c>
      <c r="G62" s="36"/>
      <c r="H62" s="2"/>
    </row>
    <row r="63" spans="1:8" ht="15.75" customHeight="1" x14ac:dyDescent="0.35">
      <c r="A63" s="38"/>
      <c r="B63" s="39"/>
      <c r="C63" s="39"/>
      <c r="D63" s="52"/>
      <c r="E63" s="39"/>
      <c r="F63" s="37"/>
      <c r="G63" s="39"/>
      <c r="H63" s="2"/>
    </row>
    <row r="64" spans="1:8" ht="15.75" customHeight="1" x14ac:dyDescent="0.35">
      <c r="A64" s="4" t="s">
        <v>50</v>
      </c>
      <c r="B64" s="40"/>
      <c r="C64" s="40"/>
      <c r="D64" s="40"/>
      <c r="E64" s="40"/>
      <c r="F64" s="41"/>
      <c r="G64" s="40"/>
      <c r="H64" s="2"/>
    </row>
    <row r="65" spans="1:8" ht="15.75" customHeight="1" x14ac:dyDescent="0.35">
      <c r="A65" s="4" t="s">
        <v>51</v>
      </c>
      <c r="B65" s="40"/>
      <c r="C65" s="40"/>
      <c r="D65" s="40"/>
      <c r="E65" s="40"/>
      <c r="F65" s="41"/>
      <c r="G65" s="40"/>
      <c r="H65" s="2"/>
    </row>
    <row r="66" spans="1:8" ht="15.75" customHeight="1" x14ac:dyDescent="0.35">
      <c r="A66" s="4" t="s">
        <v>52</v>
      </c>
      <c r="B66" s="40"/>
      <c r="C66" s="40"/>
      <c r="D66" s="40"/>
      <c r="E66" s="40"/>
      <c r="F66" s="41"/>
      <c r="G66" s="40"/>
      <c r="H66" s="2"/>
    </row>
    <row r="67" spans="1:8" ht="15.75" customHeight="1" x14ac:dyDescent="0.35">
      <c r="A67" s="4"/>
      <c r="B67" s="40"/>
      <c r="C67" s="40"/>
      <c r="D67" s="40"/>
      <c r="E67" s="40"/>
      <c r="F67" s="41"/>
      <c r="G67" s="40"/>
      <c r="H67" s="2"/>
    </row>
    <row r="68" spans="1:8" ht="15.75" customHeight="1" x14ac:dyDescent="0.35">
      <c r="A68" s="42" t="s">
        <v>53</v>
      </c>
      <c r="B68" s="39"/>
      <c r="C68" s="39"/>
      <c r="D68" s="39"/>
      <c r="E68" s="39"/>
      <c r="F68" s="37"/>
      <c r="G68" s="39"/>
      <c r="H68" s="2"/>
    </row>
  </sheetData>
  <phoneticPr fontId="17" type="noConversion"/>
  <pageMargins left="0.75" right="0.75" top="1" bottom="1" header="0.5" footer="0.5"/>
  <pageSetup scale="6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1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JULY 2019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79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106" t="s">
        <v>10</v>
      </c>
      <c r="B9" s="13"/>
      <c r="C9" s="14"/>
      <c r="D9" s="86"/>
      <c r="E9" s="87"/>
      <c r="F9" s="87"/>
      <c r="G9" s="117"/>
      <c r="H9" s="15"/>
    </row>
    <row r="10" spans="1:8" ht="15.75" x14ac:dyDescent="0.25">
      <c r="A10" s="106" t="s">
        <v>11</v>
      </c>
      <c r="B10" s="13"/>
      <c r="C10" s="14"/>
      <c r="D10" s="86">
        <v>4</v>
      </c>
      <c r="E10" s="87">
        <v>1181912</v>
      </c>
      <c r="F10" s="87">
        <v>106351.5</v>
      </c>
      <c r="G10" s="117">
        <f>F10/E10</f>
        <v>8.9982587536127895E-2</v>
      </c>
      <c r="H10" s="15"/>
    </row>
    <row r="11" spans="1:8" ht="15.75" x14ac:dyDescent="0.25">
      <c r="A11" s="106" t="s">
        <v>80</v>
      </c>
      <c r="B11" s="13"/>
      <c r="C11" s="14"/>
      <c r="D11" s="86">
        <v>1</v>
      </c>
      <c r="E11" s="87">
        <v>300294</v>
      </c>
      <c r="F11" s="87">
        <v>105909.2</v>
      </c>
      <c r="G11" s="117">
        <f>F11/E11</f>
        <v>0.35268503533204126</v>
      </c>
      <c r="H11" s="15"/>
    </row>
    <row r="12" spans="1:8" ht="15.75" x14ac:dyDescent="0.25">
      <c r="A12" s="106" t="s">
        <v>25</v>
      </c>
      <c r="B12" s="13"/>
      <c r="C12" s="14"/>
      <c r="D12" s="86">
        <v>1</v>
      </c>
      <c r="E12" s="87">
        <v>302555</v>
      </c>
      <c r="F12" s="87">
        <v>84023.85</v>
      </c>
      <c r="G12" s="117">
        <f>F12/E12</f>
        <v>0.2777142998793608</v>
      </c>
      <c r="H12" s="15"/>
    </row>
    <row r="13" spans="1:8" ht="15.75" x14ac:dyDescent="0.25">
      <c r="A13" s="106" t="s">
        <v>81</v>
      </c>
      <c r="B13" s="13"/>
      <c r="C13" s="14"/>
      <c r="D13" s="86">
        <v>27</v>
      </c>
      <c r="E13" s="87">
        <v>4042160</v>
      </c>
      <c r="F13" s="87">
        <v>944506.5</v>
      </c>
      <c r="G13" s="117">
        <f>F13/E13</f>
        <v>0.2336638084588438</v>
      </c>
      <c r="H13" s="15"/>
    </row>
    <row r="14" spans="1:8" ht="15.75" x14ac:dyDescent="0.25">
      <c r="A14" s="106" t="s">
        <v>139</v>
      </c>
      <c r="B14" s="13"/>
      <c r="C14" s="14"/>
      <c r="D14" s="86">
        <v>1</v>
      </c>
      <c r="E14" s="87">
        <v>214197</v>
      </c>
      <c r="F14" s="87">
        <v>83536</v>
      </c>
      <c r="G14" s="117">
        <f>F14/E14</f>
        <v>0.38999612506244252</v>
      </c>
      <c r="H14" s="15"/>
    </row>
    <row r="15" spans="1:8" ht="15.75" x14ac:dyDescent="0.25">
      <c r="A15" s="106" t="s">
        <v>127</v>
      </c>
      <c r="B15" s="13"/>
      <c r="C15" s="14"/>
      <c r="D15" s="86"/>
      <c r="E15" s="87"/>
      <c r="F15" s="87"/>
      <c r="G15" s="117"/>
      <c r="H15" s="15"/>
    </row>
    <row r="16" spans="1:8" ht="15.75" x14ac:dyDescent="0.25">
      <c r="A16" s="106" t="s">
        <v>137</v>
      </c>
      <c r="B16" s="13"/>
      <c r="C16" s="14"/>
      <c r="D16" s="86">
        <v>1</v>
      </c>
      <c r="E16" s="87">
        <v>301005</v>
      </c>
      <c r="F16" s="87">
        <v>53890</v>
      </c>
      <c r="G16" s="117">
        <f t="shared" ref="G16:G22" si="0">F16/E16</f>
        <v>0.17903357087091576</v>
      </c>
      <c r="H16" s="15"/>
    </row>
    <row r="17" spans="1:8" ht="15.75" x14ac:dyDescent="0.25">
      <c r="A17" s="106" t="s">
        <v>59</v>
      </c>
      <c r="B17" s="13"/>
      <c r="C17" s="14"/>
      <c r="D17" s="86"/>
      <c r="E17" s="87"/>
      <c r="F17" s="87"/>
      <c r="G17" s="117"/>
      <c r="H17" s="15"/>
    </row>
    <row r="18" spans="1:8" ht="15.75" x14ac:dyDescent="0.25">
      <c r="A18" s="106" t="s">
        <v>14</v>
      </c>
      <c r="B18" s="13"/>
      <c r="C18" s="14"/>
      <c r="D18" s="86">
        <v>2</v>
      </c>
      <c r="E18" s="87">
        <v>1539888</v>
      </c>
      <c r="F18" s="87">
        <v>174801</v>
      </c>
      <c r="G18" s="117">
        <f t="shared" si="0"/>
        <v>0.11351539852248994</v>
      </c>
      <c r="H18" s="15"/>
    </row>
    <row r="19" spans="1:8" ht="15.75" x14ac:dyDescent="0.25">
      <c r="A19" s="106" t="s">
        <v>15</v>
      </c>
      <c r="B19" s="13"/>
      <c r="C19" s="14"/>
      <c r="D19" s="86">
        <v>2</v>
      </c>
      <c r="E19" s="87">
        <v>1589925</v>
      </c>
      <c r="F19" s="87">
        <v>477187</v>
      </c>
      <c r="G19" s="117">
        <f t="shared" si="0"/>
        <v>0.3001317672217243</v>
      </c>
      <c r="H19" s="15"/>
    </row>
    <row r="20" spans="1:8" ht="15.75" x14ac:dyDescent="0.25">
      <c r="A20" s="83" t="s">
        <v>145</v>
      </c>
      <c r="B20" s="13"/>
      <c r="C20" s="14"/>
      <c r="D20" s="86"/>
      <c r="E20" s="87"/>
      <c r="F20" s="87"/>
      <c r="G20" s="117"/>
      <c r="H20" s="15"/>
    </row>
    <row r="21" spans="1:8" ht="15.75" x14ac:dyDescent="0.25">
      <c r="A21" s="106" t="s">
        <v>82</v>
      </c>
      <c r="B21" s="13"/>
      <c r="C21" s="14"/>
      <c r="D21" s="86">
        <v>3</v>
      </c>
      <c r="E21" s="87">
        <v>3602136</v>
      </c>
      <c r="F21" s="87">
        <v>517637.5</v>
      </c>
      <c r="G21" s="117">
        <f t="shared" si="0"/>
        <v>0.14370293070555915</v>
      </c>
      <c r="H21" s="15"/>
    </row>
    <row r="22" spans="1:8" ht="15.75" x14ac:dyDescent="0.25">
      <c r="A22" s="106" t="s">
        <v>110</v>
      </c>
      <c r="B22" s="13"/>
      <c r="C22" s="14"/>
      <c r="D22" s="86">
        <v>1</v>
      </c>
      <c r="E22" s="87">
        <v>338375</v>
      </c>
      <c r="F22" s="87">
        <v>69178</v>
      </c>
      <c r="G22" s="117">
        <f t="shared" si="0"/>
        <v>0.20444181751015886</v>
      </c>
      <c r="H22" s="15"/>
    </row>
    <row r="23" spans="1:8" ht="15.75" x14ac:dyDescent="0.25">
      <c r="A23" s="106" t="s">
        <v>78</v>
      </c>
      <c r="B23" s="13"/>
      <c r="C23" s="14"/>
      <c r="D23" s="86"/>
      <c r="E23" s="87"/>
      <c r="F23" s="87"/>
      <c r="G23" s="117"/>
      <c r="H23" s="15"/>
    </row>
    <row r="24" spans="1:8" ht="15.75" x14ac:dyDescent="0.25">
      <c r="A24" s="106" t="s">
        <v>83</v>
      </c>
      <c r="B24" s="13"/>
      <c r="C24" s="14"/>
      <c r="D24" s="86"/>
      <c r="E24" s="87"/>
      <c r="F24" s="87"/>
      <c r="G24" s="117"/>
      <c r="H24" s="15"/>
    </row>
    <row r="25" spans="1:8" ht="15.75" x14ac:dyDescent="0.25">
      <c r="A25" s="107" t="s">
        <v>20</v>
      </c>
      <c r="B25" s="13"/>
      <c r="C25" s="14"/>
      <c r="D25" s="86">
        <v>6</v>
      </c>
      <c r="E25" s="87">
        <v>1378401</v>
      </c>
      <c r="F25" s="87">
        <v>310615</v>
      </c>
      <c r="G25" s="117">
        <f>F25/E25</f>
        <v>0.22534443895499207</v>
      </c>
      <c r="H25" s="15"/>
    </row>
    <row r="26" spans="1:8" ht="15.75" x14ac:dyDescent="0.25">
      <c r="A26" s="107" t="s">
        <v>21</v>
      </c>
      <c r="B26" s="13"/>
      <c r="C26" s="14"/>
      <c r="D26" s="86">
        <v>17</v>
      </c>
      <c r="E26" s="87">
        <v>169594</v>
      </c>
      <c r="F26" s="87">
        <v>169594</v>
      </c>
      <c r="G26" s="117">
        <f>F26/E26</f>
        <v>1</v>
      </c>
      <c r="H26" s="15"/>
    </row>
    <row r="27" spans="1:8" ht="15.75" x14ac:dyDescent="0.25">
      <c r="A27" s="83" t="s">
        <v>22</v>
      </c>
      <c r="B27" s="13"/>
      <c r="C27" s="14"/>
      <c r="D27" s="86"/>
      <c r="E27" s="87"/>
      <c r="F27" s="87"/>
      <c r="G27" s="117"/>
      <c r="H27" s="15"/>
    </row>
    <row r="28" spans="1:8" ht="15.75" x14ac:dyDescent="0.25">
      <c r="A28" s="83" t="s">
        <v>23</v>
      </c>
      <c r="B28" s="13"/>
      <c r="C28" s="14"/>
      <c r="D28" s="86"/>
      <c r="E28" s="87">
        <v>53855</v>
      </c>
      <c r="F28" s="87">
        <v>6155</v>
      </c>
      <c r="G28" s="117">
        <f>F28/E28</f>
        <v>0.11428836691115031</v>
      </c>
      <c r="H28" s="15"/>
    </row>
    <row r="29" spans="1:8" ht="15.75" x14ac:dyDescent="0.25">
      <c r="A29" s="83" t="s">
        <v>24</v>
      </c>
      <c r="B29" s="13"/>
      <c r="C29" s="14"/>
      <c r="D29" s="86"/>
      <c r="E29" s="87"/>
      <c r="F29" s="87"/>
      <c r="G29" s="117"/>
      <c r="H29" s="15"/>
    </row>
    <row r="30" spans="1:8" ht="15.75" x14ac:dyDescent="0.25">
      <c r="A30" s="83" t="s">
        <v>118</v>
      </c>
      <c r="B30" s="13"/>
      <c r="C30" s="14"/>
      <c r="D30" s="86"/>
      <c r="E30" s="87"/>
      <c r="F30" s="87"/>
      <c r="G30" s="117"/>
      <c r="H30" s="15"/>
    </row>
    <row r="31" spans="1:8" ht="15.75" x14ac:dyDescent="0.25">
      <c r="A31" s="83" t="s">
        <v>84</v>
      </c>
      <c r="B31" s="13"/>
      <c r="C31" s="14"/>
      <c r="D31" s="86">
        <v>2</v>
      </c>
      <c r="E31" s="87">
        <v>282022</v>
      </c>
      <c r="F31" s="87">
        <v>81765</v>
      </c>
      <c r="G31" s="117">
        <f>F31/E31</f>
        <v>0.28992419031139416</v>
      </c>
      <c r="H31" s="15"/>
    </row>
    <row r="32" spans="1:8" ht="15.75" x14ac:dyDescent="0.25">
      <c r="A32" s="83" t="s">
        <v>133</v>
      </c>
      <c r="B32" s="13"/>
      <c r="C32" s="14"/>
      <c r="D32" s="86"/>
      <c r="E32" s="87"/>
      <c r="F32" s="87"/>
      <c r="G32" s="117"/>
      <c r="H32" s="15"/>
    </row>
    <row r="33" spans="1:8" ht="15.75" x14ac:dyDescent="0.25">
      <c r="A33" s="83" t="s">
        <v>27</v>
      </c>
      <c r="B33" s="13"/>
      <c r="C33" s="14"/>
      <c r="D33" s="86">
        <v>2</v>
      </c>
      <c r="E33" s="87">
        <v>729744</v>
      </c>
      <c r="F33" s="87">
        <v>154725.1</v>
      </c>
      <c r="G33" s="117">
        <f>F33/E33</f>
        <v>0.21202654629568726</v>
      </c>
      <c r="H33" s="15"/>
    </row>
    <row r="34" spans="1:8" ht="15.75" x14ac:dyDescent="0.25">
      <c r="A34" s="83" t="s">
        <v>85</v>
      </c>
      <c r="B34" s="13"/>
      <c r="C34" s="14"/>
      <c r="D34" s="86">
        <v>3</v>
      </c>
      <c r="E34" s="87">
        <v>2445447</v>
      </c>
      <c r="F34" s="87">
        <v>336181</v>
      </c>
      <c r="G34" s="117">
        <f>F34/E34</f>
        <v>0.13747220855737213</v>
      </c>
      <c r="H34" s="15"/>
    </row>
    <row r="35" spans="1:8" x14ac:dyDescent="0.2">
      <c r="A35" s="16" t="s">
        <v>28</v>
      </c>
      <c r="B35" s="13"/>
      <c r="C35" s="14"/>
      <c r="D35" s="90"/>
      <c r="E35" s="108">
        <v>21150</v>
      </c>
      <c r="F35" s="87">
        <v>2820</v>
      </c>
      <c r="G35" s="118"/>
      <c r="H35" s="15"/>
    </row>
    <row r="36" spans="1:8" x14ac:dyDescent="0.2">
      <c r="A36" s="16" t="s">
        <v>47</v>
      </c>
      <c r="B36" s="13"/>
      <c r="C36" s="14"/>
      <c r="D36" s="90"/>
      <c r="E36" s="108">
        <v>400</v>
      </c>
      <c r="F36" s="87">
        <v>400</v>
      </c>
      <c r="G36" s="118"/>
      <c r="H36" s="15"/>
    </row>
    <row r="37" spans="1:8" x14ac:dyDescent="0.2">
      <c r="A37" s="16" t="s">
        <v>30</v>
      </c>
      <c r="B37" s="13"/>
      <c r="C37" s="14"/>
      <c r="D37" s="90"/>
      <c r="E37" s="108"/>
      <c r="F37" s="87"/>
      <c r="G37" s="118"/>
      <c r="H37" s="15"/>
    </row>
    <row r="38" spans="1:8" x14ac:dyDescent="0.2">
      <c r="A38" s="17"/>
      <c r="B38" s="18"/>
      <c r="C38" s="14"/>
      <c r="D38" s="90"/>
      <c r="E38" s="109"/>
      <c r="F38" s="109"/>
      <c r="G38" s="118"/>
      <c r="H38" s="15"/>
    </row>
    <row r="39" spans="1:8" ht="15.75" x14ac:dyDescent="0.25">
      <c r="A39" s="19" t="s">
        <v>31</v>
      </c>
      <c r="B39" s="20"/>
      <c r="C39" s="21"/>
      <c r="D39" s="94">
        <f>SUM(D9:D38)</f>
        <v>73</v>
      </c>
      <c r="E39" s="95">
        <f>SUM(E9:E38)</f>
        <v>18493060</v>
      </c>
      <c r="F39" s="95">
        <f>SUM(F9:F38)</f>
        <v>3679275.65</v>
      </c>
      <c r="G39" s="119">
        <f>F39/E39</f>
        <v>0.19895439965046346</v>
      </c>
      <c r="H39" s="15"/>
    </row>
    <row r="40" spans="1:8" ht="15.75" x14ac:dyDescent="0.25">
      <c r="A40" s="22"/>
      <c r="B40" s="22"/>
      <c r="C40" s="22"/>
      <c r="D40" s="97"/>
      <c r="E40" s="98"/>
      <c r="F40" s="99"/>
      <c r="G40" s="99"/>
      <c r="H40" s="2"/>
    </row>
    <row r="41" spans="1:8" ht="18" x14ac:dyDescent="0.25">
      <c r="A41" s="23" t="s">
        <v>32</v>
      </c>
      <c r="B41" s="24"/>
      <c r="C41" s="24"/>
      <c r="D41" s="25"/>
      <c r="E41" s="100"/>
      <c r="F41" s="101"/>
      <c r="G41" s="120"/>
      <c r="H41" s="2"/>
    </row>
    <row r="42" spans="1:8" ht="15.75" x14ac:dyDescent="0.25">
      <c r="A42" s="26"/>
      <c r="B42" s="26"/>
      <c r="C42" s="26"/>
      <c r="D42" s="102"/>
      <c r="E42" s="25" t="s">
        <v>33</v>
      </c>
      <c r="F42" s="25" t="s">
        <v>33</v>
      </c>
      <c r="G42" s="121" t="s">
        <v>5</v>
      </c>
      <c r="H42" s="2"/>
    </row>
    <row r="43" spans="1:8" ht="15.75" x14ac:dyDescent="0.25">
      <c r="A43" s="26"/>
      <c r="B43" s="26"/>
      <c r="C43" s="26"/>
      <c r="D43" s="102" t="s">
        <v>6</v>
      </c>
      <c r="E43" s="103" t="s">
        <v>34</v>
      </c>
      <c r="F43" s="101" t="s">
        <v>8</v>
      </c>
      <c r="G43" s="122" t="s">
        <v>35</v>
      </c>
      <c r="H43" s="2"/>
    </row>
    <row r="44" spans="1:8" ht="15.75" x14ac:dyDescent="0.25">
      <c r="A44" s="27" t="s">
        <v>36</v>
      </c>
      <c r="B44" s="28"/>
      <c r="C44" s="14"/>
      <c r="D44" s="86">
        <v>124</v>
      </c>
      <c r="E44" s="87">
        <v>19369682.25</v>
      </c>
      <c r="F44" s="87">
        <v>1142613.5</v>
      </c>
      <c r="G44" s="117">
        <f>1-(+F44/E44)</f>
        <v>0.94101020939566526</v>
      </c>
      <c r="H44" s="15"/>
    </row>
    <row r="45" spans="1:8" ht="15.75" x14ac:dyDescent="0.25">
      <c r="A45" s="27" t="s">
        <v>37</v>
      </c>
      <c r="B45" s="28"/>
      <c r="C45" s="14"/>
      <c r="D45" s="86">
        <v>3</v>
      </c>
      <c r="E45" s="87">
        <v>2757960.97</v>
      </c>
      <c r="F45" s="87">
        <v>328565.81</v>
      </c>
      <c r="G45" s="117">
        <f>1-(+F45/E45)</f>
        <v>0.88086640326893384</v>
      </c>
      <c r="H45" s="15"/>
    </row>
    <row r="46" spans="1:8" ht="15.75" x14ac:dyDescent="0.25">
      <c r="A46" s="27" t="s">
        <v>38</v>
      </c>
      <c r="B46" s="28"/>
      <c r="C46" s="14"/>
      <c r="D46" s="86">
        <v>382</v>
      </c>
      <c r="E46" s="87">
        <v>30158853.25</v>
      </c>
      <c r="F46" s="87">
        <v>1487297</v>
      </c>
      <c r="G46" s="117">
        <f>1-(+F46/E46)</f>
        <v>0.95068456390993583</v>
      </c>
      <c r="H46" s="15"/>
    </row>
    <row r="47" spans="1:8" ht="15.75" x14ac:dyDescent="0.25">
      <c r="A47" s="27" t="s">
        <v>39</v>
      </c>
      <c r="B47" s="28"/>
      <c r="C47" s="14"/>
      <c r="D47" s="86">
        <v>37</v>
      </c>
      <c r="E47" s="87">
        <v>4245074.5</v>
      </c>
      <c r="F47" s="87">
        <v>404264.64</v>
      </c>
      <c r="G47" s="117">
        <f>1-(+F47/E47)</f>
        <v>0.90476854057567191</v>
      </c>
      <c r="H47" s="15"/>
    </row>
    <row r="48" spans="1:8" ht="15.75" x14ac:dyDescent="0.25">
      <c r="A48" s="27" t="s">
        <v>40</v>
      </c>
      <c r="B48" s="28"/>
      <c r="C48" s="14"/>
      <c r="D48" s="86">
        <v>139</v>
      </c>
      <c r="E48" s="87">
        <v>23976435.699999999</v>
      </c>
      <c r="F48" s="87">
        <v>1581286.3999999999</v>
      </c>
      <c r="G48" s="117">
        <f>1-(+F48/E48)</f>
        <v>0.93404831227687446</v>
      </c>
      <c r="H48" s="15"/>
    </row>
    <row r="49" spans="1:8" ht="15.75" x14ac:dyDescent="0.25">
      <c r="A49" s="27" t="s">
        <v>41</v>
      </c>
      <c r="B49" s="28"/>
      <c r="C49" s="14"/>
      <c r="D49" s="86"/>
      <c r="E49" s="87"/>
      <c r="F49" s="87"/>
      <c r="G49" s="117"/>
      <c r="H49" s="15"/>
    </row>
    <row r="50" spans="1:8" ht="15.75" x14ac:dyDescent="0.25">
      <c r="A50" s="27" t="s">
        <v>42</v>
      </c>
      <c r="B50" s="28"/>
      <c r="C50" s="14"/>
      <c r="D50" s="86">
        <v>49</v>
      </c>
      <c r="E50" s="87">
        <v>7585697.5</v>
      </c>
      <c r="F50" s="87">
        <v>529743.43999999994</v>
      </c>
      <c r="G50" s="117">
        <f>1-(+F50/E50)</f>
        <v>0.93016549368070633</v>
      </c>
      <c r="H50" s="15"/>
    </row>
    <row r="51" spans="1:8" ht="15.75" x14ac:dyDescent="0.25">
      <c r="A51" s="27" t="s">
        <v>43</v>
      </c>
      <c r="B51" s="28"/>
      <c r="C51" s="14"/>
      <c r="D51" s="86">
        <v>8</v>
      </c>
      <c r="E51" s="87">
        <v>1474060</v>
      </c>
      <c r="F51" s="87">
        <v>7740</v>
      </c>
      <c r="G51" s="117">
        <f>1-(+F51/E51)</f>
        <v>0.99474919609785217</v>
      </c>
      <c r="H51" s="15"/>
    </row>
    <row r="52" spans="1:8" ht="15.75" x14ac:dyDescent="0.25">
      <c r="A52" s="54" t="s">
        <v>44</v>
      </c>
      <c r="B52" s="28"/>
      <c r="C52" s="14"/>
      <c r="D52" s="86">
        <v>6</v>
      </c>
      <c r="E52" s="87">
        <v>919525</v>
      </c>
      <c r="F52" s="87">
        <v>76400</v>
      </c>
      <c r="G52" s="117">
        <f>1-(+F52/E52)</f>
        <v>0.91691362388189557</v>
      </c>
      <c r="H52" s="15"/>
    </row>
    <row r="53" spans="1:8" ht="15.75" x14ac:dyDescent="0.25">
      <c r="A53" s="55" t="s">
        <v>64</v>
      </c>
      <c r="B53" s="28"/>
      <c r="C53" s="14"/>
      <c r="D53" s="86">
        <v>2</v>
      </c>
      <c r="E53" s="87">
        <v>169500</v>
      </c>
      <c r="F53" s="87">
        <v>22900</v>
      </c>
      <c r="G53" s="117">
        <f>1-(+F53/E53)</f>
        <v>0.86489675516224185</v>
      </c>
      <c r="H53" s="15"/>
    </row>
    <row r="54" spans="1:8" ht="15.75" x14ac:dyDescent="0.25">
      <c r="A54" s="27" t="s">
        <v>111</v>
      </c>
      <c r="B54" s="28"/>
      <c r="C54" s="14"/>
      <c r="D54" s="86">
        <v>1647</v>
      </c>
      <c r="E54" s="87">
        <v>118756725.94</v>
      </c>
      <c r="F54" s="87">
        <v>13538381.449999999</v>
      </c>
      <c r="G54" s="117">
        <f>1-(+F54/E54)</f>
        <v>0.88599903422025916</v>
      </c>
      <c r="H54" s="15"/>
    </row>
    <row r="55" spans="1:8" ht="15.75" x14ac:dyDescent="0.25">
      <c r="A55" s="84" t="s">
        <v>112</v>
      </c>
      <c r="B55" s="30"/>
      <c r="C55" s="14"/>
      <c r="D55" s="86"/>
      <c r="E55" s="87"/>
      <c r="F55" s="87"/>
      <c r="G55" s="117"/>
      <c r="H55" s="15"/>
    </row>
    <row r="56" spans="1:8" x14ac:dyDescent="0.2">
      <c r="A56" s="31" t="s">
        <v>45</v>
      </c>
      <c r="B56" s="30"/>
      <c r="C56" s="14"/>
      <c r="D56" s="90"/>
      <c r="E56" s="109"/>
      <c r="F56" s="87"/>
      <c r="G56" s="118"/>
      <c r="H56" s="15"/>
    </row>
    <row r="57" spans="1:8" x14ac:dyDescent="0.2">
      <c r="A57" s="16" t="s">
        <v>46</v>
      </c>
      <c r="B57" s="28"/>
      <c r="C57" s="14"/>
      <c r="D57" s="90"/>
      <c r="E57" s="109"/>
      <c r="F57" s="87"/>
      <c r="G57" s="118"/>
      <c r="H57" s="15"/>
    </row>
    <row r="58" spans="1:8" x14ac:dyDescent="0.2">
      <c r="A58" s="16" t="s">
        <v>29</v>
      </c>
      <c r="B58" s="28"/>
      <c r="C58" s="14"/>
      <c r="D58" s="90"/>
      <c r="E58" s="108"/>
      <c r="F58" s="87"/>
      <c r="G58" s="118"/>
      <c r="H58" s="15"/>
    </row>
    <row r="59" spans="1:8" x14ac:dyDescent="0.2">
      <c r="A59" s="16" t="s">
        <v>30</v>
      </c>
      <c r="B59" s="28"/>
      <c r="C59" s="14"/>
      <c r="D59" s="90"/>
      <c r="E59" s="108"/>
      <c r="F59" s="87"/>
      <c r="G59" s="118"/>
      <c r="H59" s="15"/>
    </row>
    <row r="60" spans="1:8" ht="15.75" x14ac:dyDescent="0.25">
      <c r="A60" s="32"/>
      <c r="B60" s="18"/>
      <c r="C60" s="14"/>
      <c r="D60" s="90"/>
      <c r="E60" s="93"/>
      <c r="F60" s="93"/>
      <c r="G60" s="118"/>
      <c r="H60" s="2"/>
    </row>
    <row r="61" spans="1:8" ht="15.75" x14ac:dyDescent="0.25">
      <c r="A61" s="20" t="s">
        <v>48</v>
      </c>
      <c r="B61" s="20"/>
      <c r="C61" s="21"/>
      <c r="D61" s="94">
        <f>SUM(D44:D57)</f>
        <v>2397</v>
      </c>
      <c r="E61" s="95">
        <f>SUM(E44:E60)</f>
        <v>209413515.11000001</v>
      </c>
      <c r="F61" s="95">
        <f>SUM(F44:F60)</f>
        <v>19119192.239999998</v>
      </c>
      <c r="G61" s="123">
        <f>1-(+F61/E61)</f>
        <v>0.90870124963063093</v>
      </c>
      <c r="H61" s="2"/>
    </row>
    <row r="62" spans="1:8" x14ac:dyDescent="0.2">
      <c r="A62" s="33"/>
      <c r="B62" s="33"/>
      <c r="C62" s="33"/>
      <c r="D62" s="104"/>
      <c r="E62" s="105"/>
      <c r="F62" s="34"/>
      <c r="G62" s="34"/>
      <c r="H62" s="2"/>
    </row>
    <row r="63" spans="1:8" ht="18" x14ac:dyDescent="0.25">
      <c r="A63" s="35" t="s">
        <v>49</v>
      </c>
      <c r="B63" s="36"/>
      <c r="C63" s="36"/>
      <c r="D63" s="36"/>
      <c r="E63" s="36"/>
      <c r="F63" s="37">
        <f>F61+F39</f>
        <v>22798467.889999997</v>
      </c>
      <c r="G63" s="36"/>
      <c r="H63" s="2"/>
    </row>
    <row r="64" spans="1:8" ht="18" x14ac:dyDescent="0.25">
      <c r="A64" s="35"/>
      <c r="B64" s="36"/>
      <c r="C64" s="36"/>
      <c r="D64" s="36"/>
      <c r="E64" s="36"/>
      <c r="F64" s="37"/>
      <c r="G64" s="36"/>
      <c r="H64" s="2"/>
    </row>
    <row r="65" spans="1:8" ht="15.75" x14ac:dyDescent="0.25">
      <c r="A65" s="4" t="s">
        <v>51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52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/>
      <c r="B67" s="40"/>
      <c r="C67" s="40"/>
      <c r="D67" s="40"/>
      <c r="E67" s="40"/>
      <c r="F67" s="41"/>
      <c r="G67" s="40"/>
      <c r="H67" s="2"/>
    </row>
    <row r="68" spans="1:8" ht="18" x14ac:dyDescent="0.25">
      <c r="A68" s="42" t="s">
        <v>53</v>
      </c>
      <c r="B68" s="39"/>
      <c r="C68" s="39"/>
      <c r="D68" s="39"/>
      <c r="E68" s="39"/>
      <c r="F68" s="37"/>
      <c r="G68" s="39"/>
      <c r="H68" s="2"/>
    </row>
    <row r="69" spans="1:8" ht="18" x14ac:dyDescent="0.25">
      <c r="A69" s="43"/>
      <c r="B69" s="39"/>
      <c r="C69" s="39"/>
      <c r="D69" s="39"/>
      <c r="E69" s="37"/>
      <c r="F69" s="2"/>
      <c r="G69" s="2"/>
      <c r="H69" s="2"/>
    </row>
    <row r="70" spans="1:8" ht="18" x14ac:dyDescent="0.25">
      <c r="A70" s="43"/>
      <c r="B70" s="39"/>
      <c r="C70" s="39"/>
      <c r="D70" s="39"/>
      <c r="E70" s="44"/>
      <c r="F70" s="2"/>
      <c r="G70" s="2"/>
      <c r="H70" s="2"/>
    </row>
    <row r="71" spans="1:8" ht="18" x14ac:dyDescent="0.25">
      <c r="A71" s="43"/>
      <c r="B71" s="39"/>
      <c r="C71" s="39"/>
      <c r="D71" s="39"/>
      <c r="E71" s="45"/>
      <c r="F71" s="2"/>
      <c r="G71" s="2"/>
      <c r="H71" s="2"/>
    </row>
    <row r="72" spans="1:8" ht="18" x14ac:dyDescent="0.25">
      <c r="A72" s="43"/>
      <c r="B72" s="39"/>
      <c r="C72" s="39"/>
      <c r="D72" s="39"/>
      <c r="E72" s="46"/>
      <c r="F72" s="2"/>
      <c r="G72" s="2"/>
      <c r="H72" s="2"/>
    </row>
    <row r="73" spans="1:8" ht="18" x14ac:dyDescent="0.25">
      <c r="A73" s="43"/>
      <c r="B73" s="39"/>
      <c r="C73" s="39"/>
      <c r="D73" s="39"/>
      <c r="E73" s="37"/>
      <c r="F73" s="2"/>
      <c r="G73" s="2"/>
      <c r="H73" s="2"/>
    </row>
    <row r="74" spans="1:8" ht="18" x14ac:dyDescent="0.25">
      <c r="A74" s="43"/>
      <c r="B74" s="39"/>
      <c r="C74" s="39"/>
      <c r="D74" s="39"/>
      <c r="E74" s="37"/>
      <c r="F74" s="2"/>
      <c r="G74" s="2"/>
      <c r="H74" s="2"/>
    </row>
    <row r="75" spans="1:8" ht="18" x14ac:dyDescent="0.25">
      <c r="A75" s="43"/>
      <c r="B75" s="39"/>
      <c r="C75" s="39"/>
      <c r="D75" s="39"/>
      <c r="E75" s="44"/>
      <c r="F75" s="2"/>
      <c r="G75" s="2"/>
      <c r="H75" s="2"/>
    </row>
    <row r="76" spans="1:8" ht="18" x14ac:dyDescent="0.25">
      <c r="A76" s="43"/>
      <c r="B76" s="39"/>
      <c r="C76" s="39"/>
      <c r="D76" s="39"/>
      <c r="E76" s="45"/>
      <c r="F76" s="2"/>
      <c r="G76" s="2"/>
      <c r="H76" s="2"/>
    </row>
    <row r="77" spans="1:8" ht="18" x14ac:dyDescent="0.25">
      <c r="A77" s="43"/>
      <c r="B77" s="39"/>
      <c r="C77" s="39"/>
      <c r="D77" s="39"/>
      <c r="E77" s="45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7"/>
      <c r="F79" s="2"/>
      <c r="G79" s="2"/>
      <c r="H79" s="2"/>
    </row>
    <row r="80" spans="1:8" ht="18" x14ac:dyDescent="0.25">
      <c r="A80" s="43"/>
      <c r="B80" s="39"/>
      <c r="C80" s="39"/>
      <c r="D80" s="39"/>
      <c r="E80" s="39"/>
      <c r="F80" s="2"/>
      <c r="G80" s="2"/>
      <c r="H80" s="2"/>
    </row>
    <row r="81" spans="1:8" ht="15.75" x14ac:dyDescent="0.25">
      <c r="A81" s="48"/>
      <c r="B81" s="2"/>
      <c r="C81" s="2"/>
      <c r="D81" s="2"/>
      <c r="E81" s="2"/>
      <c r="F81" s="2"/>
      <c r="G81" s="2"/>
      <c r="H81" s="2"/>
    </row>
  </sheetData>
  <phoneticPr fontId="17" type="noConversion"/>
  <printOptions horizontalCentered="1"/>
  <pageMargins left="0.20624999999999999" right="0.5" top="0.31944444444444398" bottom="0.25" header="0.5" footer="0.5"/>
  <pageSetup scale="5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JULY 2019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86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106" t="s">
        <v>10</v>
      </c>
      <c r="B9" s="13"/>
      <c r="C9" s="14"/>
      <c r="D9" s="86">
        <v>1</v>
      </c>
      <c r="E9" s="112">
        <v>40700</v>
      </c>
      <c r="F9" s="124">
        <v>-59049.5</v>
      </c>
      <c r="G9" s="117">
        <f>F9/E9</f>
        <v>-1.4508476658476659</v>
      </c>
      <c r="H9" s="15"/>
    </row>
    <row r="10" spans="1:8" ht="15.75" x14ac:dyDescent="0.25">
      <c r="A10" s="106" t="s">
        <v>11</v>
      </c>
      <c r="B10" s="13"/>
      <c r="C10" s="14"/>
      <c r="D10" s="86">
        <v>3</v>
      </c>
      <c r="E10" s="112">
        <v>508942</v>
      </c>
      <c r="F10" s="124">
        <v>48373</v>
      </c>
      <c r="G10" s="117">
        <f>F10/E10</f>
        <v>9.5046193868849493E-2</v>
      </c>
      <c r="H10" s="15"/>
    </row>
    <row r="11" spans="1:8" ht="15.75" x14ac:dyDescent="0.25">
      <c r="A11" s="106" t="s">
        <v>138</v>
      </c>
      <c r="B11" s="13"/>
      <c r="C11" s="14"/>
      <c r="D11" s="86">
        <v>1</v>
      </c>
      <c r="E11" s="112">
        <v>10361</v>
      </c>
      <c r="F11" s="124">
        <v>2286</v>
      </c>
      <c r="G11" s="117">
        <f>F11/E11</f>
        <v>0.22063507383457195</v>
      </c>
      <c r="H11" s="15"/>
    </row>
    <row r="12" spans="1:8" ht="15.75" x14ac:dyDescent="0.25">
      <c r="A12" s="106" t="s">
        <v>25</v>
      </c>
      <c r="B12" s="13"/>
      <c r="C12" s="14"/>
      <c r="D12" s="86"/>
      <c r="E12" s="112"/>
      <c r="F12" s="124"/>
      <c r="G12" s="117"/>
      <c r="H12" s="15"/>
    </row>
    <row r="13" spans="1:8" ht="15.75" x14ac:dyDescent="0.25">
      <c r="A13" s="106" t="s">
        <v>81</v>
      </c>
      <c r="B13" s="13"/>
      <c r="C13" s="14"/>
      <c r="D13" s="86">
        <v>24</v>
      </c>
      <c r="E13" s="112">
        <v>3082836</v>
      </c>
      <c r="F13" s="124">
        <v>509295</v>
      </c>
      <c r="G13" s="117">
        <f>F13/E13</f>
        <v>0.16520340361926486</v>
      </c>
      <c r="H13" s="15"/>
    </row>
    <row r="14" spans="1:8" ht="15.75" x14ac:dyDescent="0.25">
      <c r="A14" s="106" t="s">
        <v>119</v>
      </c>
      <c r="B14" s="13"/>
      <c r="C14" s="14"/>
      <c r="D14" s="86"/>
      <c r="E14" s="112"/>
      <c r="F14" s="124"/>
      <c r="G14" s="117"/>
      <c r="H14" s="15"/>
    </row>
    <row r="15" spans="1:8" ht="15.75" x14ac:dyDescent="0.25">
      <c r="A15" s="106" t="s">
        <v>121</v>
      </c>
      <c r="B15" s="13"/>
      <c r="C15" s="14"/>
      <c r="D15" s="86"/>
      <c r="E15" s="112"/>
      <c r="F15" s="124"/>
      <c r="G15" s="117"/>
      <c r="H15" s="15"/>
    </row>
    <row r="16" spans="1:8" ht="15.75" x14ac:dyDescent="0.25">
      <c r="A16" s="106" t="s">
        <v>125</v>
      </c>
      <c r="B16" s="13"/>
      <c r="C16" s="14"/>
      <c r="D16" s="86"/>
      <c r="E16" s="112"/>
      <c r="F16" s="124"/>
      <c r="G16" s="117"/>
      <c r="H16" s="15"/>
    </row>
    <row r="17" spans="1:8" ht="15.75" x14ac:dyDescent="0.25">
      <c r="A17" s="106" t="s">
        <v>87</v>
      </c>
      <c r="B17" s="13"/>
      <c r="C17" s="14"/>
      <c r="D17" s="86">
        <v>2</v>
      </c>
      <c r="E17" s="112">
        <v>895083</v>
      </c>
      <c r="F17" s="124">
        <v>250806</v>
      </c>
      <c r="G17" s="117">
        <f>F17/E17</f>
        <v>0.28020418218198762</v>
      </c>
      <c r="H17" s="15"/>
    </row>
    <row r="18" spans="1:8" ht="15.75" x14ac:dyDescent="0.25">
      <c r="A18" s="83" t="s">
        <v>128</v>
      </c>
      <c r="B18" s="13"/>
      <c r="C18" s="14"/>
      <c r="D18" s="86">
        <v>2</v>
      </c>
      <c r="E18" s="112">
        <v>426174</v>
      </c>
      <c r="F18" s="124">
        <v>103973.63</v>
      </c>
      <c r="G18" s="117">
        <f>F18/E18</f>
        <v>0.24396990431138457</v>
      </c>
      <c r="H18" s="15"/>
    </row>
    <row r="19" spans="1:8" ht="15.75" x14ac:dyDescent="0.25">
      <c r="A19" s="106" t="s">
        <v>15</v>
      </c>
      <c r="B19" s="13"/>
      <c r="C19" s="14"/>
      <c r="D19" s="86">
        <v>2</v>
      </c>
      <c r="E19" s="112">
        <v>719540</v>
      </c>
      <c r="F19" s="124">
        <v>219303</v>
      </c>
      <c r="G19" s="117">
        <f>F19/E19</f>
        <v>0.30478222197515081</v>
      </c>
      <c r="H19" s="15"/>
    </row>
    <row r="20" spans="1:8" ht="15.75" x14ac:dyDescent="0.25">
      <c r="A20" s="106" t="s">
        <v>63</v>
      </c>
      <c r="B20" s="13"/>
      <c r="C20" s="14"/>
      <c r="D20" s="86"/>
      <c r="E20" s="112"/>
      <c r="F20" s="124"/>
      <c r="G20" s="117"/>
      <c r="H20" s="15"/>
    </row>
    <row r="21" spans="1:8" ht="15.75" x14ac:dyDescent="0.25">
      <c r="A21" s="106" t="s">
        <v>110</v>
      </c>
      <c r="B21" s="13"/>
      <c r="C21" s="14"/>
      <c r="D21" s="86">
        <v>1</v>
      </c>
      <c r="E21" s="112">
        <v>84435</v>
      </c>
      <c r="F21" s="124">
        <v>21913</v>
      </c>
      <c r="G21" s="117">
        <f t="shared" ref="G21:G29" si="0">F21/E21</f>
        <v>0.25952507846272282</v>
      </c>
      <c r="H21" s="15"/>
    </row>
    <row r="22" spans="1:8" ht="15.75" x14ac:dyDescent="0.25">
      <c r="A22" s="106" t="s">
        <v>141</v>
      </c>
      <c r="B22" s="13"/>
      <c r="C22" s="14"/>
      <c r="D22" s="86"/>
      <c r="E22" s="112"/>
      <c r="F22" s="124"/>
      <c r="G22" s="117"/>
      <c r="H22" s="15"/>
    </row>
    <row r="23" spans="1:8" ht="15.75" x14ac:dyDescent="0.25">
      <c r="A23" s="106" t="s">
        <v>130</v>
      </c>
      <c r="B23" s="13"/>
      <c r="C23" s="14"/>
      <c r="D23" s="86">
        <v>3</v>
      </c>
      <c r="E23" s="112">
        <v>769575</v>
      </c>
      <c r="F23" s="124">
        <v>70445.27</v>
      </c>
      <c r="G23" s="117">
        <f t="shared" si="0"/>
        <v>9.1537887795211645E-2</v>
      </c>
      <c r="H23" s="15"/>
    </row>
    <row r="24" spans="1:8" ht="15.75" x14ac:dyDescent="0.25">
      <c r="A24" s="106" t="s">
        <v>18</v>
      </c>
      <c r="B24" s="13"/>
      <c r="C24" s="14"/>
      <c r="D24" s="86">
        <v>2</v>
      </c>
      <c r="E24" s="112">
        <v>937899</v>
      </c>
      <c r="F24" s="124">
        <v>21498.5</v>
      </c>
      <c r="G24" s="117">
        <f t="shared" si="0"/>
        <v>2.2921977739607358E-2</v>
      </c>
      <c r="H24" s="15"/>
    </row>
    <row r="25" spans="1:8" ht="15.75" x14ac:dyDescent="0.25">
      <c r="A25" s="107" t="s">
        <v>20</v>
      </c>
      <c r="B25" s="13"/>
      <c r="C25" s="14"/>
      <c r="D25" s="86">
        <v>4</v>
      </c>
      <c r="E25" s="112">
        <v>766031</v>
      </c>
      <c r="F25" s="124">
        <v>178218.5</v>
      </c>
      <c r="G25" s="117">
        <f t="shared" si="0"/>
        <v>0.23265181174130029</v>
      </c>
      <c r="H25" s="15"/>
    </row>
    <row r="26" spans="1:8" ht="15.75" x14ac:dyDescent="0.25">
      <c r="A26" s="107" t="s">
        <v>21</v>
      </c>
      <c r="B26" s="13"/>
      <c r="C26" s="14"/>
      <c r="D26" s="86"/>
      <c r="E26" s="112"/>
      <c r="F26" s="124"/>
      <c r="G26" s="117"/>
      <c r="H26" s="15"/>
    </row>
    <row r="27" spans="1:8" ht="15.75" x14ac:dyDescent="0.25">
      <c r="A27" s="83" t="s">
        <v>22</v>
      </c>
      <c r="B27" s="13"/>
      <c r="C27" s="14"/>
      <c r="D27" s="86"/>
      <c r="E27" s="112"/>
      <c r="F27" s="124"/>
      <c r="G27" s="117"/>
      <c r="H27" s="15"/>
    </row>
    <row r="28" spans="1:8" ht="15.75" x14ac:dyDescent="0.25">
      <c r="A28" s="83" t="s">
        <v>23</v>
      </c>
      <c r="B28" s="13"/>
      <c r="C28" s="14"/>
      <c r="D28" s="86"/>
      <c r="E28" s="112"/>
      <c r="F28" s="124"/>
      <c r="G28" s="117"/>
      <c r="H28" s="15"/>
    </row>
    <row r="29" spans="1:8" ht="15.75" x14ac:dyDescent="0.25">
      <c r="A29" s="83" t="s">
        <v>24</v>
      </c>
      <c r="B29" s="13"/>
      <c r="C29" s="14"/>
      <c r="D29" s="86">
        <v>1</v>
      </c>
      <c r="E29" s="112">
        <v>108975</v>
      </c>
      <c r="F29" s="124">
        <v>45377.5</v>
      </c>
      <c r="G29" s="117">
        <f t="shared" si="0"/>
        <v>0.4164028446891489</v>
      </c>
      <c r="H29" s="15"/>
    </row>
    <row r="30" spans="1:8" ht="15.75" x14ac:dyDescent="0.25">
      <c r="A30" s="83" t="s">
        <v>73</v>
      </c>
      <c r="B30" s="13"/>
      <c r="C30" s="14"/>
      <c r="D30" s="86"/>
      <c r="E30" s="112"/>
      <c r="F30" s="124"/>
      <c r="G30" s="117"/>
      <c r="H30" s="15"/>
    </row>
    <row r="31" spans="1:8" ht="15.75" x14ac:dyDescent="0.25">
      <c r="A31" s="83" t="s">
        <v>88</v>
      </c>
      <c r="B31" s="13"/>
      <c r="C31" s="14"/>
      <c r="D31" s="86"/>
      <c r="E31" s="112"/>
      <c r="F31" s="124"/>
      <c r="G31" s="117"/>
      <c r="H31" s="15"/>
    </row>
    <row r="32" spans="1:8" ht="15.75" x14ac:dyDescent="0.25">
      <c r="A32" s="83" t="s">
        <v>123</v>
      </c>
      <c r="B32" s="13"/>
      <c r="C32" s="14"/>
      <c r="D32" s="86">
        <v>1</v>
      </c>
      <c r="E32" s="112">
        <v>167855</v>
      </c>
      <c r="F32" s="124">
        <v>68654</v>
      </c>
      <c r="G32" s="117">
        <f>F32/E32</f>
        <v>0.40900777456733489</v>
      </c>
      <c r="H32" s="15"/>
    </row>
    <row r="33" spans="1:8" ht="15.75" x14ac:dyDescent="0.25">
      <c r="A33" s="83" t="s">
        <v>27</v>
      </c>
      <c r="B33" s="13"/>
      <c r="C33" s="14"/>
      <c r="D33" s="86"/>
      <c r="E33" s="112"/>
      <c r="F33" s="124"/>
      <c r="G33" s="117"/>
      <c r="H33" s="15"/>
    </row>
    <row r="34" spans="1:8" ht="15.75" x14ac:dyDescent="0.25">
      <c r="A34" s="83" t="s">
        <v>85</v>
      </c>
      <c r="B34" s="13"/>
      <c r="C34" s="14"/>
      <c r="D34" s="86">
        <v>6</v>
      </c>
      <c r="E34" s="112">
        <v>3052243</v>
      </c>
      <c r="F34" s="124">
        <v>496634</v>
      </c>
      <c r="G34" s="117">
        <f>F34/E34</f>
        <v>0.16271116028442034</v>
      </c>
      <c r="H34" s="15"/>
    </row>
    <row r="35" spans="1:8" x14ac:dyDescent="0.2">
      <c r="A35" s="16" t="s">
        <v>28</v>
      </c>
      <c r="B35" s="13"/>
      <c r="C35" s="14"/>
      <c r="D35" s="90"/>
      <c r="E35" s="112"/>
      <c r="F35" s="124"/>
      <c r="G35" s="118"/>
      <c r="H35" s="15"/>
    </row>
    <row r="36" spans="1:8" x14ac:dyDescent="0.2">
      <c r="A36" s="16" t="s">
        <v>47</v>
      </c>
      <c r="B36" s="13"/>
      <c r="C36" s="14"/>
      <c r="D36" s="90"/>
      <c r="E36" s="112"/>
      <c r="F36" s="124">
        <v>5</v>
      </c>
      <c r="G36" s="118"/>
      <c r="H36" s="15"/>
    </row>
    <row r="37" spans="1:8" x14ac:dyDescent="0.2">
      <c r="A37" s="16" t="s">
        <v>30</v>
      </c>
      <c r="B37" s="13"/>
      <c r="C37" s="14"/>
      <c r="D37" s="90"/>
      <c r="E37" s="108"/>
      <c r="F37" s="87"/>
      <c r="G37" s="118"/>
      <c r="H37" s="15"/>
    </row>
    <row r="38" spans="1:8" x14ac:dyDescent="0.2">
      <c r="A38" s="17"/>
      <c r="B38" s="18"/>
      <c r="C38" s="14"/>
      <c r="D38" s="90"/>
      <c r="E38" s="109"/>
      <c r="F38" s="109"/>
      <c r="G38" s="118"/>
      <c r="H38" s="15"/>
    </row>
    <row r="39" spans="1:8" ht="15.75" x14ac:dyDescent="0.25">
      <c r="A39" s="19" t="s">
        <v>31</v>
      </c>
      <c r="B39" s="20"/>
      <c r="C39" s="21"/>
      <c r="D39" s="94">
        <f>SUM(D9:D38)</f>
        <v>53</v>
      </c>
      <c r="E39" s="95">
        <f>SUM(E9:E38)</f>
        <v>11570649</v>
      </c>
      <c r="F39" s="95">
        <f>SUM(F9:F38)</f>
        <v>1977732.9</v>
      </c>
      <c r="G39" s="119">
        <f>F39/E39</f>
        <v>0.17092670428426271</v>
      </c>
      <c r="H39" s="15"/>
    </row>
    <row r="40" spans="1:8" ht="15.75" x14ac:dyDescent="0.25">
      <c r="A40" s="22"/>
      <c r="B40" s="22"/>
      <c r="C40" s="22"/>
      <c r="D40" s="97"/>
      <c r="E40" s="98"/>
      <c r="F40" s="99"/>
      <c r="G40" s="99"/>
      <c r="H40" s="2"/>
    </row>
    <row r="41" spans="1:8" ht="18" x14ac:dyDescent="0.25">
      <c r="A41" s="23" t="s">
        <v>32</v>
      </c>
      <c r="B41" s="24"/>
      <c r="C41" s="24"/>
      <c r="D41" s="25"/>
      <c r="E41" s="100"/>
      <c r="F41" s="101"/>
      <c r="G41" s="120"/>
      <c r="H41" s="2"/>
    </row>
    <row r="42" spans="1:8" ht="15.75" x14ac:dyDescent="0.25">
      <c r="A42" s="26"/>
      <c r="B42" s="26"/>
      <c r="C42" s="26"/>
      <c r="D42" s="102"/>
      <c r="E42" s="25" t="s">
        <v>33</v>
      </c>
      <c r="F42" s="25" t="s">
        <v>33</v>
      </c>
      <c r="G42" s="121" t="s">
        <v>5</v>
      </c>
      <c r="H42" s="2"/>
    </row>
    <row r="43" spans="1:8" ht="15.75" x14ac:dyDescent="0.25">
      <c r="A43" s="26"/>
      <c r="B43" s="26"/>
      <c r="C43" s="26"/>
      <c r="D43" s="102" t="s">
        <v>6</v>
      </c>
      <c r="E43" s="103" t="s">
        <v>34</v>
      </c>
      <c r="F43" s="101" t="s">
        <v>8</v>
      </c>
      <c r="G43" s="122" t="s">
        <v>35</v>
      </c>
      <c r="H43" s="2"/>
    </row>
    <row r="44" spans="1:8" ht="15.75" x14ac:dyDescent="0.25">
      <c r="A44" s="27" t="s">
        <v>36</v>
      </c>
      <c r="B44" s="28"/>
      <c r="C44" s="14"/>
      <c r="D44" s="86">
        <v>159</v>
      </c>
      <c r="E44" s="87">
        <v>25145601.949999999</v>
      </c>
      <c r="F44" s="87">
        <v>1293853.58</v>
      </c>
      <c r="G44" s="117">
        <f>1-(+F44/E44)</f>
        <v>0.94854553163719346</v>
      </c>
      <c r="H44" s="15"/>
    </row>
    <row r="45" spans="1:8" ht="15.75" x14ac:dyDescent="0.25">
      <c r="A45" s="27" t="s">
        <v>37</v>
      </c>
      <c r="B45" s="28"/>
      <c r="C45" s="14"/>
      <c r="D45" s="86">
        <v>9</v>
      </c>
      <c r="E45" s="87">
        <v>3265236.04</v>
      </c>
      <c r="F45" s="87">
        <v>281849.15999999997</v>
      </c>
      <c r="G45" s="117">
        <f t="shared" ref="G45:G54" si="1">1-(+F45/E45)</f>
        <v>0.91368184212495707</v>
      </c>
      <c r="H45" s="15"/>
    </row>
    <row r="46" spans="1:8" ht="15.75" x14ac:dyDescent="0.25">
      <c r="A46" s="27" t="s">
        <v>38</v>
      </c>
      <c r="B46" s="28"/>
      <c r="C46" s="14"/>
      <c r="D46" s="86">
        <v>159</v>
      </c>
      <c r="E46" s="87">
        <v>18470571.699999999</v>
      </c>
      <c r="F46" s="87">
        <v>1132872.83</v>
      </c>
      <c r="G46" s="117">
        <f t="shared" si="1"/>
        <v>0.93866606576124545</v>
      </c>
      <c r="H46" s="15"/>
    </row>
    <row r="47" spans="1:8" ht="15.75" x14ac:dyDescent="0.25">
      <c r="A47" s="27" t="s">
        <v>39</v>
      </c>
      <c r="B47" s="28"/>
      <c r="C47" s="14"/>
      <c r="D47" s="86">
        <v>2</v>
      </c>
      <c r="E47" s="87">
        <v>684220.5</v>
      </c>
      <c r="F47" s="87">
        <v>-439</v>
      </c>
      <c r="G47" s="117">
        <f t="shared" si="1"/>
        <v>1.0006416060319736</v>
      </c>
      <c r="H47" s="15"/>
    </row>
    <row r="48" spans="1:8" ht="15.75" x14ac:dyDescent="0.25">
      <c r="A48" s="27" t="s">
        <v>40</v>
      </c>
      <c r="B48" s="28"/>
      <c r="C48" s="14"/>
      <c r="D48" s="86">
        <v>113</v>
      </c>
      <c r="E48" s="87">
        <v>16037420.35</v>
      </c>
      <c r="F48" s="87">
        <v>1028069.29</v>
      </c>
      <c r="G48" s="117">
        <f t="shared" si="1"/>
        <v>0.93589559495458385</v>
      </c>
      <c r="H48" s="15"/>
    </row>
    <row r="49" spans="1:8" ht="15.75" x14ac:dyDescent="0.25">
      <c r="A49" s="27" t="s">
        <v>41</v>
      </c>
      <c r="B49" s="28"/>
      <c r="C49" s="14"/>
      <c r="D49" s="86"/>
      <c r="E49" s="87"/>
      <c r="F49" s="87"/>
      <c r="G49" s="117"/>
      <c r="H49" s="15"/>
    </row>
    <row r="50" spans="1:8" ht="15.75" x14ac:dyDescent="0.25">
      <c r="A50" s="27" t="s">
        <v>42</v>
      </c>
      <c r="B50" s="28"/>
      <c r="C50" s="14"/>
      <c r="D50" s="86">
        <v>11</v>
      </c>
      <c r="E50" s="87">
        <v>2392365</v>
      </c>
      <c r="F50" s="87">
        <v>85980</v>
      </c>
      <c r="G50" s="117">
        <f t="shared" si="1"/>
        <v>0.96406066800007528</v>
      </c>
      <c r="H50" s="15"/>
    </row>
    <row r="51" spans="1:8" ht="15.75" x14ac:dyDescent="0.25">
      <c r="A51" s="27" t="s">
        <v>43</v>
      </c>
      <c r="B51" s="28"/>
      <c r="C51" s="14"/>
      <c r="D51" s="86">
        <v>4</v>
      </c>
      <c r="E51" s="87">
        <v>1010065</v>
      </c>
      <c r="F51" s="87">
        <v>54035</v>
      </c>
      <c r="G51" s="117">
        <f t="shared" si="1"/>
        <v>0.94650344284773746</v>
      </c>
      <c r="H51" s="15"/>
    </row>
    <row r="52" spans="1:8" ht="15.75" x14ac:dyDescent="0.25">
      <c r="A52" s="54" t="s">
        <v>44</v>
      </c>
      <c r="B52" s="28"/>
      <c r="C52" s="14"/>
      <c r="D52" s="86">
        <v>2</v>
      </c>
      <c r="E52" s="87">
        <v>282375</v>
      </c>
      <c r="F52" s="87">
        <v>40300</v>
      </c>
      <c r="G52" s="117">
        <f t="shared" si="1"/>
        <v>0.85728198317839754</v>
      </c>
      <c r="H52" s="15"/>
    </row>
    <row r="53" spans="1:8" ht="15.75" x14ac:dyDescent="0.25">
      <c r="A53" s="55" t="s">
        <v>64</v>
      </c>
      <c r="B53" s="28"/>
      <c r="C53" s="14"/>
      <c r="D53" s="86"/>
      <c r="E53" s="87"/>
      <c r="F53" s="87"/>
      <c r="G53" s="117"/>
      <c r="H53" s="15"/>
    </row>
    <row r="54" spans="1:8" ht="15.75" x14ac:dyDescent="0.25">
      <c r="A54" s="27" t="s">
        <v>111</v>
      </c>
      <c r="B54" s="28"/>
      <c r="C54" s="14"/>
      <c r="D54" s="86">
        <v>1467</v>
      </c>
      <c r="E54" s="87">
        <v>105607796.56</v>
      </c>
      <c r="F54" s="87">
        <v>12330513.039999999</v>
      </c>
      <c r="G54" s="117">
        <f t="shared" si="1"/>
        <v>0.88324239836786533</v>
      </c>
      <c r="H54" s="15"/>
    </row>
    <row r="55" spans="1:8" ht="15.75" x14ac:dyDescent="0.25">
      <c r="A55" s="84" t="s">
        <v>112</v>
      </c>
      <c r="B55" s="30"/>
      <c r="C55" s="14"/>
      <c r="D55" s="86"/>
      <c r="E55" s="87"/>
      <c r="F55" s="87"/>
      <c r="G55" s="117"/>
      <c r="H55" s="15"/>
    </row>
    <row r="56" spans="1:8" ht="15.75" x14ac:dyDescent="0.25">
      <c r="A56" s="56"/>
      <c r="B56" s="30"/>
      <c r="C56" s="14"/>
      <c r="D56" s="86"/>
      <c r="E56" s="87"/>
      <c r="F56" s="87"/>
      <c r="G56" s="117"/>
      <c r="H56" s="15"/>
    </row>
    <row r="57" spans="1:8" x14ac:dyDescent="0.2">
      <c r="A57" s="16" t="s">
        <v>45</v>
      </c>
      <c r="B57" s="30"/>
      <c r="C57" s="14"/>
      <c r="D57" s="90"/>
      <c r="E57" s="109"/>
      <c r="F57" s="87"/>
      <c r="G57" s="118"/>
      <c r="H57" s="15"/>
    </row>
    <row r="58" spans="1:8" x14ac:dyDescent="0.2">
      <c r="A58" s="16" t="s">
        <v>46</v>
      </c>
      <c r="B58" s="28"/>
      <c r="C58" s="14"/>
      <c r="D58" s="90"/>
      <c r="E58" s="109"/>
      <c r="F58" s="87"/>
      <c r="G58" s="118"/>
      <c r="H58" s="15"/>
    </row>
    <row r="59" spans="1:8" x14ac:dyDescent="0.2">
      <c r="A59" s="16" t="s">
        <v>47</v>
      </c>
      <c r="B59" s="28"/>
      <c r="C59" s="14"/>
      <c r="D59" s="90"/>
      <c r="E59" s="108"/>
      <c r="F59" s="87">
        <v>2475</v>
      </c>
      <c r="G59" s="118"/>
      <c r="H59" s="15"/>
    </row>
    <row r="60" spans="1:8" x14ac:dyDescent="0.2">
      <c r="A60" s="16" t="s">
        <v>30</v>
      </c>
      <c r="B60" s="28"/>
      <c r="C60" s="14"/>
      <c r="D60" s="90"/>
      <c r="E60" s="108"/>
      <c r="F60" s="87"/>
      <c r="G60" s="118"/>
      <c r="H60" s="15"/>
    </row>
    <row r="61" spans="1:8" ht="15.75" x14ac:dyDescent="0.25">
      <c r="A61" s="32"/>
      <c r="B61" s="18"/>
      <c r="C61" s="14"/>
      <c r="D61" s="90"/>
      <c r="E61" s="93"/>
      <c r="F61" s="93"/>
      <c r="G61" s="118"/>
      <c r="H61" s="2"/>
    </row>
    <row r="62" spans="1:8" ht="15.75" x14ac:dyDescent="0.25">
      <c r="A62" s="20" t="s">
        <v>48</v>
      </c>
      <c r="B62" s="20"/>
      <c r="C62" s="21"/>
      <c r="D62" s="94">
        <f>SUM(D44:D58)</f>
        <v>1926</v>
      </c>
      <c r="E62" s="95">
        <f>SUM(E44:E61)</f>
        <v>172895652.09999999</v>
      </c>
      <c r="F62" s="95">
        <f>SUM(F44:F61)</f>
        <v>16249508.899999999</v>
      </c>
      <c r="G62" s="123">
        <f>1-(+F62/E62)</f>
        <v>0.90601551454514573</v>
      </c>
      <c r="H62" s="2"/>
    </row>
    <row r="63" spans="1:8" x14ac:dyDescent="0.2">
      <c r="A63" s="33"/>
      <c r="B63" s="33"/>
      <c r="C63" s="33"/>
      <c r="D63" s="104"/>
      <c r="E63" s="105"/>
      <c r="F63" s="34"/>
      <c r="G63" s="34"/>
      <c r="H63" s="2"/>
    </row>
    <row r="64" spans="1:8" ht="18" x14ac:dyDescent="0.25">
      <c r="A64" s="35" t="s">
        <v>49</v>
      </c>
      <c r="B64" s="36"/>
      <c r="C64" s="36"/>
      <c r="D64" s="36"/>
      <c r="E64" s="36"/>
      <c r="F64" s="37">
        <f>F62+F39</f>
        <v>18227241.799999997</v>
      </c>
      <c r="G64" s="36"/>
      <c r="H64" s="2"/>
    </row>
    <row r="65" spans="1:8" ht="18" x14ac:dyDescent="0.25">
      <c r="A65" s="35"/>
      <c r="B65" s="36"/>
      <c r="C65" s="36"/>
      <c r="D65" s="36"/>
      <c r="E65" s="36"/>
      <c r="F65" s="37"/>
      <c r="G65" s="36"/>
      <c r="H65" s="2"/>
    </row>
    <row r="66" spans="1:8" ht="15.75" x14ac:dyDescent="0.25">
      <c r="A66" s="4" t="s">
        <v>51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52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/>
      <c r="B68" s="40"/>
      <c r="C68" s="40"/>
      <c r="D68" s="40"/>
      <c r="E68" s="40"/>
      <c r="F68" s="41"/>
      <c r="G68" s="40"/>
      <c r="H68" s="2"/>
    </row>
    <row r="69" spans="1:8" ht="18" x14ac:dyDescent="0.25">
      <c r="A69" s="42" t="s">
        <v>53</v>
      </c>
      <c r="B69" s="39"/>
      <c r="C69" s="39"/>
      <c r="D69" s="39"/>
      <c r="E69" s="39"/>
      <c r="F69" s="37"/>
      <c r="G69" s="39"/>
      <c r="H69" s="2"/>
    </row>
    <row r="70" spans="1:8" ht="18" x14ac:dyDescent="0.25">
      <c r="A70" s="43"/>
      <c r="B70" s="39"/>
      <c r="C70" s="39"/>
      <c r="D70" s="39"/>
      <c r="E70" s="37"/>
      <c r="F70" s="2"/>
      <c r="G70" s="2"/>
      <c r="H70" s="2"/>
    </row>
    <row r="71" spans="1:8" ht="18" x14ac:dyDescent="0.25">
      <c r="A71" s="43"/>
      <c r="B71" s="39"/>
      <c r="C71" s="39"/>
      <c r="D71" s="39"/>
      <c r="E71" s="44"/>
      <c r="F71" s="2"/>
      <c r="G71" s="2"/>
      <c r="H71" s="2"/>
    </row>
    <row r="72" spans="1:8" ht="18" x14ac:dyDescent="0.25">
      <c r="A72" s="43"/>
      <c r="B72" s="39"/>
      <c r="C72" s="39"/>
      <c r="D72" s="39"/>
      <c r="E72" s="45"/>
      <c r="F72" s="2"/>
      <c r="G72" s="2"/>
      <c r="H72" s="2"/>
    </row>
    <row r="73" spans="1:8" ht="18" x14ac:dyDescent="0.25">
      <c r="A73" s="43"/>
      <c r="B73" s="39"/>
      <c r="C73" s="39"/>
      <c r="D73" s="39"/>
      <c r="E73" s="46"/>
      <c r="F73" s="2"/>
      <c r="G73" s="2"/>
      <c r="H73" s="2"/>
    </row>
    <row r="74" spans="1:8" ht="18" x14ac:dyDescent="0.25">
      <c r="A74" s="43"/>
      <c r="B74" s="39"/>
      <c r="C74" s="39"/>
      <c r="D74" s="39"/>
      <c r="E74" s="37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44"/>
      <c r="F76" s="2"/>
      <c r="G76" s="2"/>
      <c r="H76" s="2"/>
    </row>
    <row r="77" spans="1:8" ht="18" x14ac:dyDescent="0.25">
      <c r="A77" s="43"/>
      <c r="B77" s="39"/>
      <c r="C77" s="39"/>
      <c r="D77" s="39"/>
      <c r="E77" s="45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7"/>
      <c r="F80" s="2"/>
      <c r="G80" s="2"/>
      <c r="H80" s="2"/>
    </row>
    <row r="81" spans="1:8" ht="18" x14ac:dyDescent="0.25">
      <c r="A81" s="43"/>
      <c r="B81" s="39"/>
      <c r="C81" s="39"/>
      <c r="D81" s="39"/>
      <c r="E81" s="39"/>
      <c r="F81" s="2"/>
      <c r="G81" s="2"/>
      <c r="H81" s="2"/>
    </row>
    <row r="82" spans="1:8" ht="15.75" x14ac:dyDescent="0.25">
      <c r="A82" s="48"/>
      <c r="B82" s="2"/>
      <c r="C82" s="2"/>
      <c r="D82" s="2"/>
      <c r="E82" s="2"/>
      <c r="F82" s="2"/>
      <c r="G82" s="2"/>
      <c r="H82" s="2"/>
    </row>
  </sheetData>
  <phoneticPr fontId="17" type="noConversion"/>
  <printOptions horizontalCentered="1"/>
  <pageMargins left="0.75" right="0.75" top="0.25" bottom="0.25" header="0.5" footer="0.5"/>
  <pageSetup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ARG</vt:lpstr>
      <vt:lpstr>LADYLUCK</vt:lpstr>
      <vt:lpstr>HOLLYWOOD</vt:lpstr>
      <vt:lpstr>HARNKC</vt:lpstr>
      <vt:lpstr>ISLE</vt:lpstr>
      <vt:lpstr>AMERKC</vt:lpstr>
      <vt:lpstr>LAGRANGE</vt:lpstr>
      <vt:lpstr>AMERSC</vt:lpstr>
      <vt:lpstr>RIVERCITY</vt:lpstr>
      <vt:lpstr>LUMIERE</vt:lpstr>
      <vt:lpstr>ISLEBV</vt:lpstr>
      <vt:lpstr>STJO</vt:lpstr>
      <vt:lpstr>CAPE</vt:lpstr>
      <vt:lpstr>STATE TOTALS</vt:lpstr>
      <vt:lpstr>'STATE TOTALS'!Print_Area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Goforth</dc:creator>
  <cp:lastModifiedBy>webteam-prod</cp:lastModifiedBy>
  <cp:lastPrinted>2013-01-09T15:16:35Z</cp:lastPrinted>
  <dcterms:created xsi:type="dcterms:W3CDTF">2012-06-07T14:04:25Z</dcterms:created>
  <dcterms:modified xsi:type="dcterms:W3CDTF">2019-09-09T19:21:59Z</dcterms:modified>
</cp:coreProperties>
</file>