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<sst xmlns="http://schemas.openxmlformats.org/spreadsheetml/2006/main" count="933" uniqueCount="151">
  <si>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</si>
  <si>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</si>
  <si>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</si>
  <si>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</si>
  <si>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</si>
  <si>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</si>
  <si>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</si>
  <si>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</si>
  <si>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</si>
  <si>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</si>
  <si>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</si>
  <si>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</si>
  <si>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</si>
  <si>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</si>
  <si>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</si>
  <si>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</si>
  <si>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</si>
  <si>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</si>
  <si>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</si>
  <si>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</si>
  <si>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</si>
  <si>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</si>
  <si>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</si>
  <si>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</si>
  <si>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</si>
  <si>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</si>
  <si>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</si>
  <si>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</si>
  <si>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</si>
  <si>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</si>
  <si>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</si>
  <si>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</si>
  <si>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</si>
  <si>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</si>
  <si>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</si>
  <si>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</si>
  <si>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</si>
  <si>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</si>
  <si>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</si>
  <si>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</si>
  <si>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</si>
  <si>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</si>
  <si>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</si>
  <si>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</si>
  <si>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</si>
  <si>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</si>
  <si>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</si>
  <si>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</si>
  <si>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</si>
  <si>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</si>
  <si>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</si>
  <si>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</si>
  <si>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</si>
  <si>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</si>
  <si>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</si>
  <si>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</si>
  <si>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</si>
  <si>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</si>
  <si>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</si>
  <si>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</si>
  <si>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</si>
  <si>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</si>
  <si>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</si>
  <si>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</si>
  <si>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</si>
  <si>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</si>
  <si>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</si>
  <si>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</si>
  <si>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</si>
  <si>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</si>
  <si>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</si>
  <si>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</si>
  <si>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</si>
  <si>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</si>
  <si>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</si>
  <si>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</si>
  <si>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</si>
  <si>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</si>
  <si>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</si>
  <si>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</si>
  <si>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</si>
  <si>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</si>
  <si>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</si>
  <si>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</si>
  <si>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</si>
  <si>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</si>
  <si>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</si>
  <si>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</si>
  <si>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</si>
  <si>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</si>
  <si>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</si>
  <si>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</si>
  <si>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</si>
  <si>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</si>
  <si>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</si>
  <si>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</si>
  <si>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</si>
  <si>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</si>
  <si>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</si>
  <si>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</si>
  <si>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</si>
  <si>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</si>
  <si>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</si>
  <si>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</si>
  <si>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</si>
  <si>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</si>
  <si>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</si>
  <si>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</si>
  <si>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</si>
  <si>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</si>
  <si>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</si>
  <si>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</si>
  <si>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</si>
  <si>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</si>
  <si>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</si>
  <si>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</si>
  <si>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</si>
  <si>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</si>
  <si>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</si>
  <si>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</si>
  <si>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</si>
  <si>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</si>
  <si>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</si>
  <si>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</si>
  <si>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</si>
  <si>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</si>
  <si>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</si>
  <si>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</si>
  <si>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</si>
  <si>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</si>
  <si>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</si>
  <si>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</si>
  <si>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</si>
  <si>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</si>
  <si>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</si>
  <si>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</si>
  <si>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</si>
  <si>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</si>
  <si>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</si>
  <si>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</si>
  <si>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</si>
  <si>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</si>
  <si>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</si>
  <si>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</si>
  <si>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</si>
  <si>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</si>
  <si>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</si>
  <si>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</si>
  <si>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>MONTH ENDED:   JUNE 2019</t>
  </si>
  <si>
    <t xml:space="preserve">   21+3 Extreme Top Three</t>
  </si>
  <si>
    <t xml:space="preserve">   DJ Wild Stud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</si>
</sst>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3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4" fontId="17" fillId="0" borderId="1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20" fillId="35" borderId="16" xfId="0" applyNumberFormat="1" applyFont="1" applyFill="1" applyBorder="1" applyAlignment="1">
      <alignment/>
    </xf>
    <xf numFmtId="4" fontId="16" fillId="35" borderId="12" xfId="0" applyNumberFormat="1" applyFont="1" applyFill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164" fontId="17" fillId="35" borderId="12" xfId="0" applyNumberFormat="1" applyFont="1" applyFill="1" applyBorder="1" applyAlignment="1">
      <alignment horizontal="center"/>
    </xf>
    <xf numFmtId="0" fontId="17" fillId="0" borderId="17" xfId="0" applyNumberFormat="1" applyFont="1" applyBorder="1" applyAlignment="1">
      <alignment/>
    </xf>
    <xf numFmtId="0" fontId="16" fillId="0" borderId="17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4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4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2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10</v>
      </c>
      <c r="B9" s="129"/>
      <c r="C9" s="14"/>
      <c r="D9" s="85"/>
      <c r="E9" s="86"/>
      <c r="F9" s="86"/>
      <c r="G9" s="87"/>
      <c r="H9" s="15"/>
    </row>
    <row r="10" spans="1:8" ht="15">
      <c r="A10" s="128" t="s">
        <v>11</v>
      </c>
      <c r="B10" s="129"/>
      <c r="C10" s="14"/>
      <c r="D10" s="85"/>
      <c r="E10" s="86"/>
      <c r="F10" s="86"/>
      <c r="G10" s="87"/>
      <c r="H10" s="15"/>
    </row>
    <row r="11" spans="1:8" ht="15">
      <c r="A11" s="128" t="s">
        <v>119</v>
      </c>
      <c r="B11" s="129"/>
      <c r="C11" s="14"/>
      <c r="D11" s="85">
        <v>5</v>
      </c>
      <c r="E11" s="86">
        <v>796140</v>
      </c>
      <c r="F11" s="86">
        <v>212642.5</v>
      </c>
      <c r="G11" s="87">
        <f>F11/E11</f>
        <v>0.26709184314316575</v>
      </c>
      <c r="H11" s="15"/>
    </row>
    <row r="12" spans="1:8" ht="15">
      <c r="A12" s="128" t="s">
        <v>12</v>
      </c>
      <c r="B12" s="129"/>
      <c r="C12" s="14"/>
      <c r="D12" s="85"/>
      <c r="E12" s="86"/>
      <c r="F12" s="86"/>
      <c r="G12" s="87"/>
      <c r="H12" s="15"/>
    </row>
    <row r="13" spans="1:8" ht="15">
      <c r="A13" s="128" t="s">
        <v>128</v>
      </c>
      <c r="B13" s="129"/>
      <c r="C13" s="14"/>
      <c r="D13" s="85">
        <v>1</v>
      </c>
      <c r="E13" s="86">
        <v>148101</v>
      </c>
      <c r="F13" s="86">
        <v>38867</v>
      </c>
      <c r="G13" s="87">
        <f>F13/E13</f>
        <v>0.262435770183861</v>
      </c>
      <c r="H13" s="15"/>
    </row>
    <row r="14" spans="1:8" ht="15">
      <c r="A14" s="128" t="s">
        <v>57</v>
      </c>
      <c r="B14" s="129"/>
      <c r="C14" s="14"/>
      <c r="D14" s="85"/>
      <c r="E14" s="86"/>
      <c r="F14" s="86"/>
      <c r="G14" s="87"/>
      <c r="H14" s="15"/>
    </row>
    <row r="15" spans="1:8" ht="15">
      <c r="A15" s="128" t="s">
        <v>133</v>
      </c>
      <c r="B15" s="129"/>
      <c r="C15" s="14"/>
      <c r="D15" s="85">
        <v>2</v>
      </c>
      <c r="E15" s="86">
        <v>280262</v>
      </c>
      <c r="F15" s="86">
        <v>106599</v>
      </c>
      <c r="G15" s="87">
        <f>F15/E15</f>
        <v>0.3803548108555566</v>
      </c>
      <c r="H15" s="15"/>
    </row>
    <row r="16" spans="1:8" ht="15">
      <c r="A16" s="128" t="s">
        <v>140</v>
      </c>
      <c r="B16" s="129"/>
      <c r="C16" s="14"/>
      <c r="D16" s="85">
        <v>1</v>
      </c>
      <c r="E16" s="86">
        <v>1020439</v>
      </c>
      <c r="F16" s="86">
        <v>106348</v>
      </c>
      <c r="G16" s="87">
        <f>F16/E16</f>
        <v>0.10421789053534802</v>
      </c>
      <c r="H16" s="15"/>
    </row>
    <row r="17" spans="1:8" ht="15">
      <c r="A17" s="128" t="s">
        <v>13</v>
      </c>
      <c r="B17" s="129"/>
      <c r="C17" s="14"/>
      <c r="D17" s="85"/>
      <c r="E17" s="86"/>
      <c r="F17" s="86"/>
      <c r="G17" s="87"/>
      <c r="H17" s="15"/>
    </row>
    <row r="18" spans="1:8" ht="15">
      <c r="A18" s="128" t="s">
        <v>14</v>
      </c>
      <c r="B18" s="129"/>
      <c r="C18" s="14"/>
      <c r="D18" s="85">
        <v>2</v>
      </c>
      <c r="E18" s="86">
        <v>438484</v>
      </c>
      <c r="F18" s="86">
        <v>40116</v>
      </c>
      <c r="G18" s="87">
        <f>F18/E18</f>
        <v>0.09148794482808952</v>
      </c>
      <c r="H18" s="15"/>
    </row>
    <row r="19" spans="1:8" ht="15">
      <c r="A19" s="128" t="s">
        <v>15</v>
      </c>
      <c r="B19" s="129"/>
      <c r="C19" s="14"/>
      <c r="D19" s="85"/>
      <c r="E19" s="86"/>
      <c r="F19" s="86"/>
      <c r="G19" s="87"/>
      <c r="H19" s="15"/>
    </row>
    <row r="20" spans="1:8" ht="15">
      <c r="A20" s="128" t="s">
        <v>16</v>
      </c>
      <c r="B20" s="129"/>
      <c r="C20" s="14"/>
      <c r="D20" s="85">
        <v>1</v>
      </c>
      <c r="E20" s="86">
        <v>536674</v>
      </c>
      <c r="F20" s="86">
        <v>119986</v>
      </c>
      <c r="G20" s="87">
        <f aca="true" t="shared" si="0" ref="G20:G25">F20/E20</f>
        <v>0.22357334247606556</v>
      </c>
      <c r="H20" s="15"/>
    </row>
    <row r="21" spans="1:8" ht="15">
      <c r="A21" s="128" t="s">
        <v>142</v>
      </c>
      <c r="B21" s="129"/>
      <c r="C21" s="14"/>
      <c r="D21" s="85"/>
      <c r="E21" s="86"/>
      <c r="F21" s="86"/>
      <c r="G21" s="87"/>
      <c r="H21" s="15"/>
    </row>
    <row r="22" spans="1:8" ht="15">
      <c r="A22" s="128" t="s">
        <v>60</v>
      </c>
      <c r="B22" s="129"/>
      <c r="C22" s="14"/>
      <c r="D22" s="85"/>
      <c r="E22" s="86">
        <v>45950</v>
      </c>
      <c r="F22" s="86">
        <v>-4876</v>
      </c>
      <c r="G22" s="87">
        <f t="shared" si="0"/>
        <v>-0.10611534276387377</v>
      </c>
      <c r="H22" s="15"/>
    </row>
    <row r="23" spans="1:8" ht="15">
      <c r="A23" s="128" t="s">
        <v>18</v>
      </c>
      <c r="B23" s="129"/>
      <c r="C23" s="14"/>
      <c r="D23" s="85">
        <v>8</v>
      </c>
      <c r="E23" s="86">
        <v>3004181</v>
      </c>
      <c r="F23" s="86">
        <v>127795</v>
      </c>
      <c r="G23" s="87">
        <f t="shared" si="0"/>
        <v>0.042539048079992516</v>
      </c>
      <c r="H23" s="15"/>
    </row>
    <row r="24" spans="1:8" ht="15">
      <c r="A24" s="128" t="s">
        <v>19</v>
      </c>
      <c r="B24" s="129"/>
      <c r="C24" s="14"/>
      <c r="D24" s="85">
        <v>2</v>
      </c>
      <c r="E24" s="86">
        <v>151545</v>
      </c>
      <c r="F24" s="86">
        <v>32036</v>
      </c>
      <c r="G24" s="87">
        <f t="shared" si="0"/>
        <v>0.21139595499686561</v>
      </c>
      <c r="H24" s="15"/>
    </row>
    <row r="25" spans="1:8" ht="15">
      <c r="A25" s="130" t="s">
        <v>20</v>
      </c>
      <c r="B25" s="129"/>
      <c r="C25" s="14"/>
      <c r="D25" s="85">
        <v>3</v>
      </c>
      <c r="E25" s="86">
        <v>398530</v>
      </c>
      <c r="F25" s="86">
        <v>86043</v>
      </c>
      <c r="G25" s="87">
        <f t="shared" si="0"/>
        <v>0.21590093593957796</v>
      </c>
      <c r="H25" s="15"/>
    </row>
    <row r="26" spans="1:8" ht="15">
      <c r="A26" s="130" t="s">
        <v>21</v>
      </c>
      <c r="B26" s="129"/>
      <c r="C26" s="14"/>
      <c r="D26" s="85"/>
      <c r="E26" s="86"/>
      <c r="F26" s="86"/>
      <c r="G26" s="87"/>
      <c r="H26" s="15"/>
    </row>
    <row r="27" spans="1:8" ht="15">
      <c r="A27" s="131" t="s">
        <v>22</v>
      </c>
      <c r="B27" s="129"/>
      <c r="C27" s="14"/>
      <c r="D27" s="85"/>
      <c r="E27" s="86"/>
      <c r="F27" s="86"/>
      <c r="G27" s="87"/>
      <c r="H27" s="15"/>
    </row>
    <row r="28" spans="1:8" ht="15">
      <c r="A28" s="131" t="s">
        <v>23</v>
      </c>
      <c r="B28" s="129"/>
      <c r="C28" s="14"/>
      <c r="D28" s="85"/>
      <c r="E28" s="86"/>
      <c r="F28" s="86"/>
      <c r="G28" s="87"/>
      <c r="H28" s="15"/>
    </row>
    <row r="29" spans="1:8" ht="15">
      <c r="A29" s="131" t="s">
        <v>24</v>
      </c>
      <c r="B29" s="129"/>
      <c r="C29" s="14"/>
      <c r="D29" s="85">
        <v>1</v>
      </c>
      <c r="E29" s="88">
        <v>36790</v>
      </c>
      <c r="F29" s="88">
        <v>20481</v>
      </c>
      <c r="G29" s="87">
        <f>F29/E29</f>
        <v>0.5567001902690949</v>
      </c>
      <c r="H29" s="15"/>
    </row>
    <row r="30" spans="1:8" ht="15">
      <c r="A30" s="131" t="s">
        <v>25</v>
      </c>
      <c r="B30" s="129"/>
      <c r="C30" s="14"/>
      <c r="D30" s="85">
        <v>1</v>
      </c>
      <c r="E30" s="88">
        <v>209714</v>
      </c>
      <c r="F30" s="86">
        <v>70615</v>
      </c>
      <c r="G30" s="87">
        <f>F30/E30</f>
        <v>0.33672048599521254</v>
      </c>
      <c r="H30" s="15"/>
    </row>
    <row r="31" spans="1:8" ht="15">
      <c r="A31" s="131" t="s">
        <v>26</v>
      </c>
      <c r="B31" s="129"/>
      <c r="C31" s="14"/>
      <c r="D31" s="85">
        <v>15</v>
      </c>
      <c r="E31" s="88">
        <v>2365442</v>
      </c>
      <c r="F31" s="88">
        <v>504281.5</v>
      </c>
      <c r="G31" s="87">
        <f>F31/E31</f>
        <v>0.21318700691033643</v>
      </c>
      <c r="H31" s="15"/>
    </row>
    <row r="32" spans="1:8" ht="15">
      <c r="A32" s="131" t="s">
        <v>135</v>
      </c>
      <c r="B32" s="129"/>
      <c r="C32" s="14"/>
      <c r="D32" s="85"/>
      <c r="E32" s="88"/>
      <c r="F32" s="88"/>
      <c r="G32" s="87"/>
      <c r="H32" s="15"/>
    </row>
    <row r="33" spans="1:8" ht="15">
      <c r="A33" s="131" t="s">
        <v>110</v>
      </c>
      <c r="B33" s="129"/>
      <c r="C33" s="14"/>
      <c r="D33" s="85">
        <v>1</v>
      </c>
      <c r="E33" s="88">
        <v>144119</v>
      </c>
      <c r="F33" s="88">
        <v>46111</v>
      </c>
      <c r="G33" s="87">
        <f>F33/E33</f>
        <v>0.31995087393057126</v>
      </c>
      <c r="H33" s="15"/>
    </row>
    <row r="34" spans="1:8" ht="15">
      <c r="A34" s="131" t="s">
        <v>27</v>
      </c>
      <c r="B34" s="129"/>
      <c r="C34" s="14"/>
      <c r="D34" s="85"/>
      <c r="E34" s="88"/>
      <c r="F34" s="88"/>
      <c r="G34" s="87"/>
      <c r="H34" s="15"/>
    </row>
    <row r="35" spans="1:8" ht="15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ht="15">
      <c r="A36" s="16" t="s">
        <v>29</v>
      </c>
      <c r="B36" s="13"/>
      <c r="C36" s="14"/>
      <c r="D36" s="89"/>
      <c r="E36" s="90"/>
      <c r="F36" s="88"/>
      <c r="G36" s="91"/>
      <c r="H36" s="15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43</v>
      </c>
      <c r="E39" s="94">
        <f>SUM(E9:E38)</f>
        <v>9576371</v>
      </c>
      <c r="F39" s="94">
        <f>SUM(F9:F38)</f>
        <v>1507045</v>
      </c>
      <c r="G39" s="95">
        <f>F39/E39</f>
        <v>0.1573712004265499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99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5">
        <v>110</v>
      </c>
      <c r="E44" s="86">
        <v>10721740.4</v>
      </c>
      <c r="F44" s="86">
        <v>626226.99</v>
      </c>
      <c r="G44" s="87">
        <f aca="true" t="shared" si="1" ref="G44:G50">1-(+F44/E44)</f>
        <v>0.9415927856264829</v>
      </c>
      <c r="H44" s="15"/>
    </row>
    <row r="45" spans="1:8" ht="15">
      <c r="A45" s="27" t="s">
        <v>37</v>
      </c>
      <c r="B45" s="28"/>
      <c r="C45" s="14"/>
      <c r="D45" s="85">
        <v>2</v>
      </c>
      <c r="E45" s="86">
        <v>1259968.14</v>
      </c>
      <c r="F45" s="86">
        <v>130086.17</v>
      </c>
      <c r="G45" s="87">
        <f t="shared" si="1"/>
        <v>0.8967543972976968</v>
      </c>
      <c r="H45" s="15"/>
    </row>
    <row r="46" spans="1:8" ht="15">
      <c r="A46" s="27" t="s">
        <v>38</v>
      </c>
      <c r="B46" s="28"/>
      <c r="C46" s="14"/>
      <c r="D46" s="85">
        <v>130</v>
      </c>
      <c r="E46" s="86">
        <v>7997646.75</v>
      </c>
      <c r="F46" s="86">
        <v>556547.33</v>
      </c>
      <c r="G46" s="87">
        <f t="shared" si="1"/>
        <v>0.9304111137441773</v>
      </c>
      <c r="H46" s="15"/>
    </row>
    <row r="47" spans="1:8" ht="15">
      <c r="A47" s="27" t="s">
        <v>39</v>
      </c>
      <c r="B47" s="28"/>
      <c r="C47" s="14"/>
      <c r="D47" s="85">
        <v>16</v>
      </c>
      <c r="E47" s="86">
        <v>1711017</v>
      </c>
      <c r="F47" s="86">
        <v>78869.5</v>
      </c>
      <c r="G47" s="87">
        <f t="shared" si="1"/>
        <v>0.953904899834426</v>
      </c>
      <c r="H47" s="15"/>
    </row>
    <row r="48" spans="1:8" ht="15">
      <c r="A48" s="27" t="s">
        <v>40</v>
      </c>
      <c r="B48" s="28"/>
      <c r="C48" s="14"/>
      <c r="D48" s="85">
        <v>142</v>
      </c>
      <c r="E48" s="86">
        <v>11580973.57</v>
      </c>
      <c r="F48" s="86">
        <v>939601.82</v>
      </c>
      <c r="G48" s="87">
        <f t="shared" si="1"/>
        <v>0.9188667676063093</v>
      </c>
      <c r="H48" s="15"/>
    </row>
    <row r="49" spans="1:8" ht="15">
      <c r="A49" s="27" t="s">
        <v>41</v>
      </c>
      <c r="B49" s="28"/>
      <c r="C49" s="14"/>
      <c r="D49" s="85">
        <v>11</v>
      </c>
      <c r="E49" s="86">
        <v>2221694</v>
      </c>
      <c r="F49" s="86">
        <v>227475</v>
      </c>
      <c r="G49" s="87">
        <f t="shared" si="1"/>
        <v>0.897611912351566</v>
      </c>
      <c r="H49" s="15"/>
    </row>
    <row r="50" spans="1:8" ht="15">
      <c r="A50" s="27" t="s">
        <v>42</v>
      </c>
      <c r="B50" s="28"/>
      <c r="C50" s="14"/>
      <c r="D50" s="85">
        <v>18</v>
      </c>
      <c r="E50" s="86">
        <v>2082884.48</v>
      </c>
      <c r="F50" s="86">
        <v>139079.41</v>
      </c>
      <c r="G50" s="87">
        <f t="shared" si="1"/>
        <v>0.9332274970909572</v>
      </c>
      <c r="H50" s="15"/>
    </row>
    <row r="51" spans="1:8" ht="1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44</v>
      </c>
      <c r="B52" s="28"/>
      <c r="C52" s="14"/>
      <c r="D52" s="85">
        <v>1</v>
      </c>
      <c r="E52" s="86">
        <v>98500</v>
      </c>
      <c r="F52" s="86">
        <v>38200</v>
      </c>
      <c r="G52" s="87">
        <f>1-(+F52/E52)</f>
        <v>0.6121827411167513</v>
      </c>
      <c r="H52" s="15"/>
    </row>
    <row r="53" spans="1:8" ht="15">
      <c r="A53" s="29" t="s">
        <v>65</v>
      </c>
      <c r="B53" s="30"/>
      <c r="C53" s="14"/>
      <c r="D53" s="85">
        <v>891</v>
      </c>
      <c r="E53" s="86">
        <v>78177523.38</v>
      </c>
      <c r="F53" s="86">
        <v>9057816.1</v>
      </c>
      <c r="G53" s="87">
        <f>1-(+F53/E53)</f>
        <v>0.8841378479595423</v>
      </c>
      <c r="H53" s="15"/>
    </row>
    <row r="54" spans="1:8" ht="15">
      <c r="A54" s="29" t="s">
        <v>66</v>
      </c>
      <c r="B54" s="30"/>
      <c r="C54" s="14"/>
      <c r="D54" s="85"/>
      <c r="E54" s="86"/>
      <c r="F54" s="86"/>
      <c r="G54" s="87"/>
      <c r="H54" s="15"/>
    </row>
    <row r="55" spans="1:8" ht="15">
      <c r="A55" s="31" t="s">
        <v>45</v>
      </c>
      <c r="B55" s="30"/>
      <c r="C55" s="14"/>
      <c r="D55" s="89"/>
      <c r="E55" s="92"/>
      <c r="F55" s="86"/>
      <c r="G55" s="91"/>
      <c r="H55" s="15"/>
    </row>
    <row r="56" spans="1:8" ht="15">
      <c r="A56" s="16" t="s">
        <v>46</v>
      </c>
      <c r="B56" s="28"/>
      <c r="C56" s="14"/>
      <c r="D56" s="89"/>
      <c r="E56" s="92"/>
      <c r="F56" s="86"/>
      <c r="G56" s="91"/>
      <c r="H56" s="15"/>
    </row>
    <row r="57" spans="1:8" ht="15">
      <c r="A57" s="16" t="s">
        <v>47</v>
      </c>
      <c r="B57" s="28"/>
      <c r="C57" s="14"/>
      <c r="D57" s="89"/>
      <c r="E57" s="90"/>
      <c r="F57" s="88"/>
      <c r="G57" s="91"/>
      <c r="H57" s="15"/>
    </row>
    <row r="58" spans="1:8" ht="15">
      <c r="A58" s="16" t="s">
        <v>30</v>
      </c>
      <c r="B58" s="28"/>
      <c r="C58" s="14"/>
      <c r="D58" s="89"/>
      <c r="E58" s="90"/>
      <c r="F58" s="88"/>
      <c r="G58" s="91"/>
      <c r="H58" s="15"/>
    </row>
    <row r="59" spans="1:8" ht="15">
      <c r="A59" s="32"/>
      <c r="B59" s="18"/>
      <c r="C59" s="14"/>
      <c r="D59" s="89"/>
      <c r="E59" s="92"/>
      <c r="F59" s="92"/>
      <c r="G59" s="91"/>
      <c r="H59" s="15"/>
    </row>
    <row r="60" spans="1:8" ht="15">
      <c r="A60" s="20" t="s">
        <v>48</v>
      </c>
      <c r="B60" s="20"/>
      <c r="C60" s="21"/>
      <c r="D60" s="93">
        <f>SUM(D44:D56)</f>
        <v>1321</v>
      </c>
      <c r="E60" s="94">
        <f>SUM(E44:E59)</f>
        <v>115851947.72</v>
      </c>
      <c r="F60" s="94">
        <f>SUM(F44:F59)</f>
        <v>11793902.32</v>
      </c>
      <c r="G60" s="95">
        <f>1-(+F60/E60)</f>
        <v>0.8981984977196549</v>
      </c>
      <c r="H60" s="15"/>
    </row>
    <row r="61" spans="1:8" ht="15">
      <c r="A61" s="33"/>
      <c r="B61" s="33"/>
      <c r="C61" s="33"/>
      <c r="D61" s="104"/>
      <c r="E61" s="105"/>
      <c r="F61" s="34"/>
      <c r="G61" s="34"/>
      <c r="H61" s="2"/>
    </row>
    <row r="62" spans="1:8" ht="17.25">
      <c r="A62" s="35" t="s">
        <v>49</v>
      </c>
      <c r="B62" s="36"/>
      <c r="C62" s="36"/>
      <c r="D62" s="106"/>
      <c r="E62" s="106"/>
      <c r="F62" s="107">
        <f>F60+F39</f>
        <v>13300947.32</v>
      </c>
      <c r="G62" s="106"/>
      <c r="H62" s="2"/>
    </row>
    <row r="63" spans="1:8" ht="17.25">
      <c r="A63" s="38"/>
      <c r="B63" s="39"/>
      <c r="C63" s="39"/>
      <c r="D63" s="39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10</v>
      </c>
      <c r="B9" s="129"/>
      <c r="C9" s="14"/>
      <c r="D9" s="85"/>
      <c r="E9" s="86"/>
      <c r="F9" s="86"/>
      <c r="G9" s="118"/>
      <c r="H9" s="15"/>
    </row>
    <row r="10" spans="1:8" ht="15">
      <c r="A10" s="128" t="s">
        <v>11</v>
      </c>
      <c r="B10" s="129"/>
      <c r="C10" s="14"/>
      <c r="D10" s="85">
        <v>3</v>
      </c>
      <c r="E10" s="86">
        <v>1359174</v>
      </c>
      <c r="F10" s="86">
        <v>108589.5</v>
      </c>
      <c r="G10" s="118">
        <f>F10/E10</f>
        <v>0.0798937442888107</v>
      </c>
      <c r="H10" s="15"/>
    </row>
    <row r="11" spans="1:8" ht="15">
      <c r="A11" s="128" t="s">
        <v>138</v>
      </c>
      <c r="B11" s="129"/>
      <c r="C11" s="14"/>
      <c r="D11" s="85"/>
      <c r="E11" s="86"/>
      <c r="F11" s="86"/>
      <c r="G11" s="118"/>
      <c r="H11" s="15"/>
    </row>
    <row r="12" spans="1:8" ht="15">
      <c r="A12" s="128" t="s">
        <v>25</v>
      </c>
      <c r="B12" s="129"/>
      <c r="C12" s="14"/>
      <c r="D12" s="85">
        <v>1</v>
      </c>
      <c r="E12" s="86">
        <v>63587</v>
      </c>
      <c r="F12" s="86">
        <v>18299</v>
      </c>
      <c r="G12" s="118">
        <f>F12/E12</f>
        <v>0.2877789485272147</v>
      </c>
      <c r="H12" s="15"/>
    </row>
    <row r="13" spans="1:8" ht="15">
      <c r="A13" s="128" t="s">
        <v>81</v>
      </c>
      <c r="B13" s="129"/>
      <c r="C13" s="14"/>
      <c r="D13" s="85"/>
      <c r="E13" s="86"/>
      <c r="F13" s="86"/>
      <c r="G13" s="118"/>
      <c r="H13" s="15"/>
    </row>
    <row r="14" spans="1:8" ht="15">
      <c r="A14" s="128" t="s">
        <v>119</v>
      </c>
      <c r="B14" s="129"/>
      <c r="C14" s="14"/>
      <c r="D14" s="85"/>
      <c r="E14" s="86"/>
      <c r="F14" s="86"/>
      <c r="G14" s="118"/>
      <c r="H14" s="15"/>
    </row>
    <row r="15" spans="1:8" ht="15">
      <c r="A15" s="128" t="s">
        <v>121</v>
      </c>
      <c r="B15" s="129"/>
      <c r="C15" s="14"/>
      <c r="D15" s="85">
        <v>23</v>
      </c>
      <c r="E15" s="86">
        <v>3372375</v>
      </c>
      <c r="F15" s="86">
        <v>773774.5</v>
      </c>
      <c r="G15" s="118">
        <f>F15/E15</f>
        <v>0.22944497572185774</v>
      </c>
      <c r="H15" s="15"/>
    </row>
    <row r="16" spans="1:8" ht="15">
      <c r="A16" s="128" t="s">
        <v>125</v>
      </c>
      <c r="B16" s="129"/>
      <c r="C16" s="14"/>
      <c r="D16" s="85"/>
      <c r="E16" s="86"/>
      <c r="F16" s="86"/>
      <c r="G16" s="118"/>
      <c r="H16" s="15"/>
    </row>
    <row r="17" spans="1:8" ht="15">
      <c r="A17" s="128" t="s">
        <v>87</v>
      </c>
      <c r="B17" s="129"/>
      <c r="C17" s="14"/>
      <c r="D17" s="85">
        <v>1</v>
      </c>
      <c r="E17" s="86">
        <v>731578</v>
      </c>
      <c r="F17" s="86">
        <v>116937</v>
      </c>
      <c r="G17" s="118">
        <f>F17/E17</f>
        <v>0.15984214943587696</v>
      </c>
      <c r="H17" s="15"/>
    </row>
    <row r="18" spans="1:8" ht="15">
      <c r="A18" s="131" t="s">
        <v>128</v>
      </c>
      <c r="B18" s="129"/>
      <c r="C18" s="14"/>
      <c r="D18" s="85"/>
      <c r="E18" s="86"/>
      <c r="F18" s="86"/>
      <c r="G18" s="118"/>
      <c r="H18" s="15"/>
    </row>
    <row r="19" spans="1:8" ht="15">
      <c r="A19" s="128" t="s">
        <v>15</v>
      </c>
      <c r="B19" s="129"/>
      <c r="C19" s="14"/>
      <c r="D19" s="85">
        <v>4</v>
      </c>
      <c r="E19" s="86">
        <v>1331739</v>
      </c>
      <c r="F19" s="86">
        <v>337777</v>
      </c>
      <c r="G19" s="118">
        <f>F19/E19</f>
        <v>0.25363603528919704</v>
      </c>
      <c r="H19" s="15"/>
    </row>
    <row r="20" spans="1:8" ht="15">
      <c r="A20" s="128" t="s">
        <v>63</v>
      </c>
      <c r="B20" s="129"/>
      <c r="C20" s="14"/>
      <c r="D20" s="85"/>
      <c r="E20" s="86"/>
      <c r="F20" s="86"/>
      <c r="G20" s="118"/>
      <c r="H20" s="15"/>
    </row>
    <row r="21" spans="1:8" ht="15">
      <c r="A21" s="128" t="s">
        <v>110</v>
      </c>
      <c r="B21" s="129"/>
      <c r="C21" s="14"/>
      <c r="D21" s="85">
        <v>1</v>
      </c>
      <c r="E21" s="86">
        <v>96855</v>
      </c>
      <c r="F21" s="86">
        <v>16466</v>
      </c>
      <c r="G21" s="118">
        <f>F21/E21</f>
        <v>0.1700067110629291</v>
      </c>
      <c r="H21" s="15"/>
    </row>
    <row r="22" spans="1:8" ht="15">
      <c r="A22" s="128" t="s">
        <v>142</v>
      </c>
      <c r="B22" s="129"/>
      <c r="C22" s="14"/>
      <c r="D22" s="85"/>
      <c r="E22" s="86"/>
      <c r="F22" s="86"/>
      <c r="G22" s="118"/>
      <c r="H22" s="15"/>
    </row>
    <row r="23" spans="1:8" ht="15">
      <c r="A23" s="128" t="s">
        <v>130</v>
      </c>
      <c r="B23" s="129"/>
      <c r="C23" s="14"/>
      <c r="D23" s="85"/>
      <c r="E23" s="86"/>
      <c r="F23" s="86"/>
      <c r="G23" s="118"/>
      <c r="H23" s="15"/>
    </row>
    <row r="24" spans="1:8" ht="15">
      <c r="A24" s="128" t="s">
        <v>18</v>
      </c>
      <c r="B24" s="129"/>
      <c r="C24" s="14"/>
      <c r="D24" s="85"/>
      <c r="E24" s="86">
        <v>54764</v>
      </c>
      <c r="F24" s="86">
        <v>1872</v>
      </c>
      <c r="G24" s="118">
        <f>F24/E24</f>
        <v>0.03418303995325396</v>
      </c>
      <c r="H24" s="15"/>
    </row>
    <row r="25" spans="1:8" ht="15">
      <c r="A25" s="130" t="s">
        <v>20</v>
      </c>
      <c r="B25" s="129"/>
      <c r="C25" s="14"/>
      <c r="D25" s="85">
        <v>5</v>
      </c>
      <c r="E25" s="86">
        <v>1108324</v>
      </c>
      <c r="F25" s="86">
        <v>266182</v>
      </c>
      <c r="G25" s="118">
        <f>F25/E25</f>
        <v>0.24016623297880405</v>
      </c>
      <c r="H25" s="15"/>
    </row>
    <row r="26" spans="1:8" ht="15">
      <c r="A26" s="130" t="s">
        <v>21</v>
      </c>
      <c r="B26" s="129"/>
      <c r="C26" s="14"/>
      <c r="D26" s="85">
        <v>10</v>
      </c>
      <c r="E26" s="86">
        <v>111920</v>
      </c>
      <c r="F26" s="86">
        <v>111920</v>
      </c>
      <c r="G26" s="118">
        <f>F26/E26</f>
        <v>1</v>
      </c>
      <c r="H26" s="15"/>
    </row>
    <row r="27" spans="1:8" ht="15">
      <c r="A27" s="131" t="s">
        <v>22</v>
      </c>
      <c r="B27" s="129"/>
      <c r="C27" s="14"/>
      <c r="D27" s="85"/>
      <c r="E27" s="86"/>
      <c r="F27" s="86"/>
      <c r="G27" s="118"/>
      <c r="H27" s="15"/>
    </row>
    <row r="28" spans="1:8" ht="15">
      <c r="A28" s="131" t="s">
        <v>23</v>
      </c>
      <c r="B28" s="129"/>
      <c r="C28" s="14"/>
      <c r="D28" s="85"/>
      <c r="E28" s="86">
        <v>29454</v>
      </c>
      <c r="F28" s="86">
        <v>-446</v>
      </c>
      <c r="G28" s="118">
        <f aca="true" t="shared" si="0" ref="G28:G34">F28/E28</f>
        <v>-0.015142255720784953</v>
      </c>
      <c r="H28" s="15"/>
    </row>
    <row r="29" spans="1:8" ht="15">
      <c r="A29" s="131" t="s">
        <v>24</v>
      </c>
      <c r="B29" s="129"/>
      <c r="C29" s="14"/>
      <c r="D29" s="85">
        <v>1</v>
      </c>
      <c r="E29" s="86">
        <v>159911</v>
      </c>
      <c r="F29" s="86">
        <v>49249</v>
      </c>
      <c r="G29" s="118">
        <f t="shared" si="0"/>
        <v>0.30797756251915126</v>
      </c>
      <c r="H29" s="15"/>
    </row>
    <row r="30" spans="1:8" ht="15">
      <c r="A30" s="131" t="s">
        <v>73</v>
      </c>
      <c r="B30" s="129"/>
      <c r="C30" s="14"/>
      <c r="D30" s="85">
        <v>1</v>
      </c>
      <c r="E30" s="86">
        <v>104680</v>
      </c>
      <c r="F30" s="86">
        <v>17810</v>
      </c>
      <c r="G30" s="118">
        <f t="shared" si="0"/>
        <v>0.17013756209400077</v>
      </c>
      <c r="H30" s="15"/>
    </row>
    <row r="31" spans="1:8" ht="15">
      <c r="A31" s="131" t="s">
        <v>88</v>
      </c>
      <c r="B31" s="129"/>
      <c r="C31" s="14"/>
      <c r="D31" s="85">
        <v>1</v>
      </c>
      <c r="E31" s="86">
        <v>157103</v>
      </c>
      <c r="F31" s="86">
        <v>21203</v>
      </c>
      <c r="G31" s="118">
        <f t="shared" si="0"/>
        <v>0.1349624131938919</v>
      </c>
      <c r="H31" s="15"/>
    </row>
    <row r="32" spans="1:8" ht="15">
      <c r="A32" s="131" t="s">
        <v>123</v>
      </c>
      <c r="B32" s="129"/>
      <c r="C32" s="14"/>
      <c r="D32" s="85"/>
      <c r="E32" s="86"/>
      <c r="F32" s="86"/>
      <c r="G32" s="118"/>
      <c r="H32" s="15"/>
    </row>
    <row r="33" spans="1:8" ht="15">
      <c r="A33" s="131" t="s">
        <v>27</v>
      </c>
      <c r="B33" s="129"/>
      <c r="C33" s="14"/>
      <c r="D33" s="85">
        <v>1</v>
      </c>
      <c r="E33" s="86">
        <v>317871</v>
      </c>
      <c r="F33" s="86">
        <v>97073</v>
      </c>
      <c r="G33" s="118">
        <f t="shared" si="0"/>
        <v>0.305384888838554</v>
      </c>
      <c r="H33" s="15"/>
    </row>
    <row r="34" spans="1:8" ht="15">
      <c r="A34" s="131" t="s">
        <v>85</v>
      </c>
      <c r="B34" s="129"/>
      <c r="C34" s="14"/>
      <c r="D34" s="85">
        <v>4</v>
      </c>
      <c r="E34" s="86">
        <v>2363479</v>
      </c>
      <c r="F34" s="86">
        <v>303955</v>
      </c>
      <c r="G34" s="118">
        <f t="shared" si="0"/>
        <v>0.12860490827293156</v>
      </c>
      <c r="H34" s="15"/>
    </row>
    <row r="35" spans="1:8" ht="15">
      <c r="A35" s="16" t="s">
        <v>28</v>
      </c>
      <c r="B35" s="13"/>
      <c r="C35" s="14"/>
      <c r="D35" s="89"/>
      <c r="E35" s="108">
        <v>17615</v>
      </c>
      <c r="F35" s="86">
        <v>3523</v>
      </c>
      <c r="G35" s="119"/>
      <c r="H35" s="15"/>
    </row>
    <row r="36" spans="1:8" ht="15">
      <c r="A36" s="16" t="s">
        <v>47</v>
      </c>
      <c r="B36" s="13"/>
      <c r="C36" s="14"/>
      <c r="D36" s="89"/>
      <c r="E36" s="108"/>
      <c r="F36" s="86"/>
      <c r="G36" s="119"/>
      <c r="H36" s="15"/>
    </row>
    <row r="37" spans="1:8" ht="15">
      <c r="A37" s="16" t="s">
        <v>30</v>
      </c>
      <c r="B37" s="13"/>
      <c r="C37" s="14"/>
      <c r="D37" s="89"/>
      <c r="E37" s="108"/>
      <c r="F37" s="86"/>
      <c r="G37" s="119"/>
      <c r="H37" s="15"/>
    </row>
    <row r="38" spans="1:8" ht="15">
      <c r="A38" s="17"/>
      <c r="B38" s="18"/>
      <c r="C38" s="14"/>
      <c r="D38" s="89"/>
      <c r="E38" s="109"/>
      <c r="F38" s="109"/>
      <c r="G38" s="119"/>
      <c r="H38" s="15"/>
    </row>
    <row r="39" spans="1:8" ht="15">
      <c r="A39" s="19" t="s">
        <v>31</v>
      </c>
      <c r="B39" s="20"/>
      <c r="C39" s="21"/>
      <c r="D39" s="93">
        <f>SUM(D9:D38)</f>
        <v>56</v>
      </c>
      <c r="E39" s="94">
        <f>SUM(E9:E38)</f>
        <v>11380429</v>
      </c>
      <c r="F39" s="94">
        <f>SUM(F9:F38)</f>
        <v>2244184</v>
      </c>
      <c r="G39" s="120">
        <f>F39/E39</f>
        <v>0.19719678405796479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2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122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3" t="s">
        <v>35</v>
      </c>
      <c r="H43" s="2"/>
    </row>
    <row r="44" spans="1:8" ht="15">
      <c r="A44" s="27" t="s">
        <v>36</v>
      </c>
      <c r="B44" s="28"/>
      <c r="C44" s="14"/>
      <c r="D44" s="85">
        <v>67</v>
      </c>
      <c r="E44" s="125">
        <v>8758540.05</v>
      </c>
      <c r="F44" s="86">
        <v>484131.49</v>
      </c>
      <c r="G44" s="118">
        <f>1-(+F44/E44)</f>
        <v>0.944724635928336</v>
      </c>
      <c r="H44" s="15"/>
    </row>
    <row r="45" spans="1:8" ht="15">
      <c r="A45" s="27" t="s">
        <v>37</v>
      </c>
      <c r="B45" s="28"/>
      <c r="C45" s="14"/>
      <c r="D45" s="85">
        <v>2</v>
      </c>
      <c r="E45" s="125">
        <v>506540.58</v>
      </c>
      <c r="F45" s="86">
        <v>56171.74</v>
      </c>
      <c r="G45" s="118">
        <f>1-(+F45/E45)</f>
        <v>0.8891071274092196</v>
      </c>
      <c r="H45" s="15"/>
    </row>
    <row r="46" spans="1:8" ht="15">
      <c r="A46" s="27" t="s">
        <v>38</v>
      </c>
      <c r="B46" s="28"/>
      <c r="C46" s="14"/>
      <c r="D46" s="85">
        <v>125</v>
      </c>
      <c r="E46" s="125">
        <v>8413360</v>
      </c>
      <c r="F46" s="86">
        <v>573173.8</v>
      </c>
      <c r="G46" s="118">
        <f>1-(+F46/E46)</f>
        <v>0.9318733775804197</v>
      </c>
      <c r="H46" s="15"/>
    </row>
    <row r="47" spans="1:8" ht="15">
      <c r="A47" s="27" t="s">
        <v>39</v>
      </c>
      <c r="B47" s="28"/>
      <c r="C47" s="14"/>
      <c r="D47" s="85">
        <v>6</v>
      </c>
      <c r="E47" s="125">
        <v>2663799</v>
      </c>
      <c r="F47" s="86">
        <v>115835.5</v>
      </c>
      <c r="G47" s="118">
        <f>1-(+F47/E47)</f>
        <v>0.9565149247371892</v>
      </c>
      <c r="H47" s="15"/>
    </row>
    <row r="48" spans="1:8" ht="15">
      <c r="A48" s="27" t="s">
        <v>40</v>
      </c>
      <c r="B48" s="28"/>
      <c r="C48" s="14"/>
      <c r="D48" s="85">
        <v>86</v>
      </c>
      <c r="E48" s="125">
        <v>13065783.46</v>
      </c>
      <c r="F48" s="86">
        <v>986048.94</v>
      </c>
      <c r="G48" s="118">
        <f aca="true" t="shared" si="1" ref="G48:G54">1-(+F48/E48)</f>
        <v>0.9245319698570912</v>
      </c>
      <c r="H48" s="15"/>
    </row>
    <row r="49" spans="1:8" ht="15">
      <c r="A49" s="27" t="s">
        <v>41</v>
      </c>
      <c r="B49" s="28"/>
      <c r="C49" s="14"/>
      <c r="D49" s="85">
        <v>6</v>
      </c>
      <c r="E49" s="125">
        <v>1171196</v>
      </c>
      <c r="F49" s="86">
        <v>69421</v>
      </c>
      <c r="G49" s="118">
        <f t="shared" si="1"/>
        <v>0.9407264027541078</v>
      </c>
      <c r="H49" s="15"/>
    </row>
    <row r="50" spans="1:8" ht="15">
      <c r="A50" s="27" t="s">
        <v>42</v>
      </c>
      <c r="B50" s="28"/>
      <c r="C50" s="14"/>
      <c r="D50" s="85">
        <v>26</v>
      </c>
      <c r="E50" s="125">
        <v>1917947</v>
      </c>
      <c r="F50" s="86">
        <v>125283</v>
      </c>
      <c r="G50" s="118">
        <f t="shared" si="1"/>
        <v>0.9346785912228023</v>
      </c>
      <c r="H50" s="15"/>
    </row>
    <row r="51" spans="1:8" ht="15">
      <c r="A51" s="27" t="s">
        <v>43</v>
      </c>
      <c r="B51" s="28"/>
      <c r="C51" s="14"/>
      <c r="D51" s="85"/>
      <c r="E51" s="125"/>
      <c r="F51" s="86"/>
      <c r="G51" s="118"/>
      <c r="H51" s="15"/>
    </row>
    <row r="52" spans="1:8" ht="15">
      <c r="A52" s="54" t="s">
        <v>44</v>
      </c>
      <c r="B52" s="28"/>
      <c r="C52" s="14"/>
      <c r="D52" s="85">
        <v>7</v>
      </c>
      <c r="E52" s="125">
        <v>243775</v>
      </c>
      <c r="F52" s="86">
        <v>-13800</v>
      </c>
      <c r="G52" s="118">
        <f t="shared" si="1"/>
        <v>1.0566095785047687</v>
      </c>
      <c r="H52" s="15"/>
    </row>
    <row r="53" spans="1:8" ht="15">
      <c r="A53" s="55" t="s">
        <v>64</v>
      </c>
      <c r="B53" s="28"/>
      <c r="C53" s="14"/>
      <c r="D53" s="85"/>
      <c r="E53" s="125"/>
      <c r="F53" s="86"/>
      <c r="G53" s="118"/>
      <c r="H53" s="15"/>
    </row>
    <row r="54" spans="1:8" ht="15">
      <c r="A54" s="27" t="s">
        <v>111</v>
      </c>
      <c r="B54" s="28"/>
      <c r="C54" s="14"/>
      <c r="D54" s="85">
        <v>1044</v>
      </c>
      <c r="E54" s="125">
        <v>75830068.19</v>
      </c>
      <c r="F54" s="86">
        <v>8927912.19</v>
      </c>
      <c r="G54" s="118">
        <f t="shared" si="1"/>
        <v>0.8822642204721457</v>
      </c>
      <c r="H54" s="15"/>
    </row>
    <row r="55" spans="1:8" ht="15">
      <c r="A55" s="84" t="s">
        <v>112</v>
      </c>
      <c r="B55" s="30"/>
      <c r="C55" s="14"/>
      <c r="D55" s="85"/>
      <c r="E55" s="86"/>
      <c r="F55" s="86"/>
      <c r="G55" s="118"/>
      <c r="H55" s="15"/>
    </row>
    <row r="56" spans="1:8" ht="15">
      <c r="A56" s="56"/>
      <c r="B56" s="30"/>
      <c r="C56" s="14"/>
      <c r="D56" s="85"/>
      <c r="E56" s="86"/>
      <c r="F56" s="86"/>
      <c r="G56" s="118"/>
      <c r="H56" s="15"/>
    </row>
    <row r="57" spans="1:8" ht="15">
      <c r="A57" s="16" t="s">
        <v>45</v>
      </c>
      <c r="B57" s="30"/>
      <c r="C57" s="14"/>
      <c r="D57" s="89"/>
      <c r="E57" s="109"/>
      <c r="F57" s="86"/>
      <c r="G57" s="119"/>
      <c r="H57" s="15"/>
    </row>
    <row r="58" spans="1:8" ht="15">
      <c r="A58" s="16" t="s">
        <v>46</v>
      </c>
      <c r="B58" s="28"/>
      <c r="C58" s="14"/>
      <c r="D58" s="89"/>
      <c r="E58" s="109"/>
      <c r="F58" s="86"/>
      <c r="G58" s="119"/>
      <c r="H58" s="15"/>
    </row>
    <row r="59" spans="1:8" ht="15">
      <c r="A59" s="16" t="s">
        <v>47</v>
      </c>
      <c r="B59" s="28"/>
      <c r="C59" s="14"/>
      <c r="D59" s="89"/>
      <c r="E59" s="108"/>
      <c r="F59" s="86"/>
      <c r="G59" s="119"/>
      <c r="H59" s="15"/>
    </row>
    <row r="60" spans="1:8" ht="15">
      <c r="A60" s="16" t="s">
        <v>30</v>
      </c>
      <c r="B60" s="28"/>
      <c r="C60" s="14"/>
      <c r="D60" s="89"/>
      <c r="E60" s="108"/>
      <c r="F60" s="86"/>
      <c r="G60" s="119"/>
      <c r="H60" s="15"/>
    </row>
    <row r="61" spans="1:8" ht="15">
      <c r="A61" s="32"/>
      <c r="B61" s="18"/>
      <c r="C61" s="14"/>
      <c r="D61" s="89"/>
      <c r="E61" s="92"/>
      <c r="F61" s="92"/>
      <c r="G61" s="119"/>
      <c r="H61" s="2"/>
    </row>
    <row r="62" spans="1:8" ht="15">
      <c r="A62" s="20" t="s">
        <v>48</v>
      </c>
      <c r="B62" s="20"/>
      <c r="C62" s="21"/>
      <c r="D62" s="93">
        <f>SUM(D44:D58)</f>
        <v>1369</v>
      </c>
      <c r="E62" s="94">
        <f>SUM(E44:E61)</f>
        <v>112571009.28</v>
      </c>
      <c r="F62" s="94">
        <f>SUM(F44:F61)</f>
        <v>11324177.66</v>
      </c>
      <c r="G62" s="124">
        <f>1-(+F62/E62)</f>
        <v>0.8994041384861963</v>
      </c>
      <c r="H62" s="2"/>
    </row>
    <row r="63" spans="1:8" ht="15">
      <c r="A63" s="33"/>
      <c r="B63" s="33"/>
      <c r="C63" s="33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6"/>
      <c r="D64" s="106"/>
      <c r="E64" s="106"/>
      <c r="F64" s="107">
        <f>F62+F39</f>
        <v>13568361.66</v>
      </c>
      <c r="G64" s="106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10</v>
      </c>
      <c r="B9" s="129"/>
      <c r="C9" s="14"/>
      <c r="D9" s="85"/>
      <c r="E9" s="113"/>
      <c r="F9" s="86"/>
      <c r="G9" s="118"/>
      <c r="H9" s="15"/>
    </row>
    <row r="10" spans="1:8" ht="15">
      <c r="A10" s="128" t="s">
        <v>11</v>
      </c>
      <c r="B10" s="129"/>
      <c r="C10" s="14"/>
      <c r="D10" s="85">
        <v>3</v>
      </c>
      <c r="E10" s="113">
        <v>263199</v>
      </c>
      <c r="F10" s="86">
        <v>60666.5</v>
      </c>
      <c r="G10" s="118">
        <f>F10/E10</f>
        <v>0.23049669641601983</v>
      </c>
      <c r="H10" s="15"/>
    </row>
    <row r="11" spans="1:8" ht="15">
      <c r="A11" s="128" t="s">
        <v>80</v>
      </c>
      <c r="B11" s="129"/>
      <c r="C11" s="14"/>
      <c r="D11" s="85"/>
      <c r="E11" s="113"/>
      <c r="F11" s="86"/>
      <c r="G11" s="118"/>
      <c r="H11" s="15"/>
    </row>
    <row r="12" spans="1:8" ht="15">
      <c r="A12" s="128" t="s">
        <v>25</v>
      </c>
      <c r="B12" s="129"/>
      <c r="C12" s="14"/>
      <c r="D12" s="85"/>
      <c r="E12" s="113"/>
      <c r="F12" s="86"/>
      <c r="G12" s="118"/>
      <c r="H12" s="15"/>
    </row>
    <row r="13" spans="1:8" ht="15">
      <c r="A13" s="128" t="s">
        <v>81</v>
      </c>
      <c r="B13" s="129"/>
      <c r="C13" s="14"/>
      <c r="D13" s="85">
        <v>10</v>
      </c>
      <c r="E13" s="113">
        <v>1093826</v>
      </c>
      <c r="F13" s="86">
        <v>225735.5</v>
      </c>
      <c r="G13" s="118">
        <f aca="true" t="shared" si="0" ref="G13:G18">F13/E13</f>
        <v>0.20637240292331688</v>
      </c>
      <c r="H13" s="15"/>
    </row>
    <row r="14" spans="1:8" ht="15">
      <c r="A14" s="128" t="s">
        <v>139</v>
      </c>
      <c r="B14" s="129"/>
      <c r="C14" s="14"/>
      <c r="D14" s="85"/>
      <c r="E14" s="113"/>
      <c r="F14" s="86"/>
      <c r="G14" s="118"/>
      <c r="H14" s="15"/>
    </row>
    <row r="15" spans="1:8" ht="15">
      <c r="A15" s="128" t="s">
        <v>127</v>
      </c>
      <c r="B15" s="129"/>
      <c r="C15" s="14"/>
      <c r="D15" s="85">
        <v>1</v>
      </c>
      <c r="E15" s="113">
        <v>156819</v>
      </c>
      <c r="F15" s="86">
        <v>23765</v>
      </c>
      <c r="G15" s="118">
        <f t="shared" si="0"/>
        <v>0.15154413687116994</v>
      </c>
      <c r="H15" s="15"/>
    </row>
    <row r="16" spans="1:8" ht="15">
      <c r="A16" s="128" t="s">
        <v>137</v>
      </c>
      <c r="B16" s="129"/>
      <c r="C16" s="14"/>
      <c r="D16" s="85"/>
      <c r="E16" s="113"/>
      <c r="F16" s="86"/>
      <c r="G16" s="118"/>
      <c r="H16" s="15"/>
    </row>
    <row r="17" spans="1:8" ht="15">
      <c r="A17" s="128" t="s">
        <v>59</v>
      </c>
      <c r="B17" s="129"/>
      <c r="C17" s="14"/>
      <c r="D17" s="85"/>
      <c r="E17" s="113"/>
      <c r="F17" s="86"/>
      <c r="G17" s="118"/>
      <c r="H17" s="15"/>
    </row>
    <row r="18" spans="1:8" ht="15">
      <c r="A18" s="128" t="s">
        <v>14</v>
      </c>
      <c r="B18" s="129"/>
      <c r="C18" s="14"/>
      <c r="D18" s="85">
        <v>1</v>
      </c>
      <c r="E18" s="113">
        <v>407080</v>
      </c>
      <c r="F18" s="86">
        <v>121361</v>
      </c>
      <c r="G18" s="118">
        <f t="shared" si="0"/>
        <v>0.2981256755428908</v>
      </c>
      <c r="H18" s="15"/>
    </row>
    <row r="19" spans="1:8" ht="15">
      <c r="A19" s="128" t="s">
        <v>15</v>
      </c>
      <c r="B19" s="129"/>
      <c r="C19" s="14"/>
      <c r="D19" s="85"/>
      <c r="E19" s="113"/>
      <c r="F19" s="86"/>
      <c r="G19" s="118"/>
      <c r="H19" s="15"/>
    </row>
    <row r="20" spans="1:8" ht="15">
      <c r="A20" s="131" t="s">
        <v>141</v>
      </c>
      <c r="B20" s="129"/>
      <c r="C20" s="14"/>
      <c r="D20" s="85"/>
      <c r="E20" s="113"/>
      <c r="F20" s="86"/>
      <c r="G20" s="118"/>
      <c r="H20" s="15"/>
    </row>
    <row r="21" spans="1:8" ht="15">
      <c r="A21" s="128" t="s">
        <v>82</v>
      </c>
      <c r="B21" s="129"/>
      <c r="C21" s="14"/>
      <c r="D21" s="85"/>
      <c r="E21" s="113"/>
      <c r="F21" s="86"/>
      <c r="G21" s="118"/>
      <c r="H21" s="15"/>
    </row>
    <row r="22" spans="1:8" ht="15">
      <c r="A22" s="128" t="s">
        <v>110</v>
      </c>
      <c r="B22" s="129"/>
      <c r="C22" s="14"/>
      <c r="D22" s="85">
        <v>1</v>
      </c>
      <c r="E22" s="113">
        <v>123640</v>
      </c>
      <c r="F22" s="86">
        <v>18834.5</v>
      </c>
      <c r="G22" s="118">
        <f>F22/E22</f>
        <v>0.15233338725331608</v>
      </c>
      <c r="H22" s="15"/>
    </row>
    <row r="23" spans="1:8" ht="15">
      <c r="A23" s="128" t="s">
        <v>78</v>
      </c>
      <c r="B23" s="129"/>
      <c r="C23" s="14"/>
      <c r="D23" s="85">
        <v>1</v>
      </c>
      <c r="E23" s="113">
        <v>38477</v>
      </c>
      <c r="F23" s="86">
        <v>9900</v>
      </c>
      <c r="G23" s="118">
        <f>F23/E23</f>
        <v>0.2572965667801544</v>
      </c>
      <c r="H23" s="15"/>
    </row>
    <row r="24" spans="1:8" ht="15">
      <c r="A24" s="128" t="s">
        <v>83</v>
      </c>
      <c r="B24" s="129"/>
      <c r="C24" s="14"/>
      <c r="D24" s="85"/>
      <c r="E24" s="113"/>
      <c r="F24" s="86"/>
      <c r="G24" s="118"/>
      <c r="H24" s="15"/>
    </row>
    <row r="25" spans="1:8" ht="15">
      <c r="A25" s="130" t="s">
        <v>20</v>
      </c>
      <c r="B25" s="129"/>
      <c r="C25" s="14"/>
      <c r="D25" s="85">
        <v>1</v>
      </c>
      <c r="E25" s="113">
        <v>27435</v>
      </c>
      <c r="F25" s="86">
        <v>5731</v>
      </c>
      <c r="G25" s="118">
        <f>F25/E25</f>
        <v>0.20889374886094406</v>
      </c>
      <c r="H25" s="15"/>
    </row>
    <row r="26" spans="1:8" ht="15">
      <c r="A26" s="130" t="s">
        <v>21</v>
      </c>
      <c r="B26" s="129"/>
      <c r="C26" s="14"/>
      <c r="D26" s="85"/>
      <c r="E26" s="113"/>
      <c r="F26" s="86"/>
      <c r="G26" s="118"/>
      <c r="H26" s="15"/>
    </row>
    <row r="27" spans="1:8" ht="15">
      <c r="A27" s="131" t="s">
        <v>22</v>
      </c>
      <c r="B27" s="129"/>
      <c r="C27" s="14"/>
      <c r="D27" s="85"/>
      <c r="E27" s="86"/>
      <c r="F27" s="86"/>
      <c r="G27" s="118"/>
      <c r="H27" s="15"/>
    </row>
    <row r="28" spans="1:8" ht="15">
      <c r="A28" s="131" t="s">
        <v>23</v>
      </c>
      <c r="B28" s="129"/>
      <c r="C28" s="14"/>
      <c r="D28" s="85"/>
      <c r="E28" s="86"/>
      <c r="F28" s="86"/>
      <c r="G28" s="118"/>
      <c r="H28" s="15"/>
    </row>
    <row r="29" spans="1:8" ht="15">
      <c r="A29" s="131" t="s">
        <v>24</v>
      </c>
      <c r="B29" s="129"/>
      <c r="C29" s="14"/>
      <c r="D29" s="85"/>
      <c r="E29" s="86"/>
      <c r="F29" s="86"/>
      <c r="G29" s="118"/>
      <c r="H29" s="15"/>
    </row>
    <row r="30" spans="1:8" ht="15">
      <c r="A30" s="131" t="s">
        <v>118</v>
      </c>
      <c r="B30" s="129"/>
      <c r="C30" s="14"/>
      <c r="D30" s="85">
        <v>1</v>
      </c>
      <c r="E30" s="86">
        <v>141265</v>
      </c>
      <c r="F30" s="86">
        <v>41729</v>
      </c>
      <c r="G30" s="118">
        <f>F30/E30</f>
        <v>0.2953951792729976</v>
      </c>
      <c r="H30" s="15"/>
    </row>
    <row r="31" spans="1:8" ht="15">
      <c r="A31" s="131" t="s">
        <v>84</v>
      </c>
      <c r="B31" s="129"/>
      <c r="C31" s="14"/>
      <c r="D31" s="85"/>
      <c r="E31" s="86"/>
      <c r="F31" s="86"/>
      <c r="G31" s="118"/>
      <c r="H31" s="15"/>
    </row>
    <row r="32" spans="1:8" ht="15">
      <c r="A32" s="131" t="s">
        <v>133</v>
      </c>
      <c r="B32" s="129"/>
      <c r="C32" s="14"/>
      <c r="D32" s="85"/>
      <c r="E32" s="86"/>
      <c r="F32" s="86"/>
      <c r="G32" s="118"/>
      <c r="H32" s="15"/>
    </row>
    <row r="33" spans="1:8" ht="15">
      <c r="A33" s="131" t="s">
        <v>27</v>
      </c>
      <c r="B33" s="129"/>
      <c r="C33" s="14"/>
      <c r="D33" s="85"/>
      <c r="E33" s="86"/>
      <c r="F33" s="86"/>
      <c r="G33" s="118"/>
      <c r="H33" s="15"/>
    </row>
    <row r="34" spans="1:8" ht="15">
      <c r="A34" s="131" t="s">
        <v>85</v>
      </c>
      <c r="B34" s="129"/>
      <c r="C34" s="14"/>
      <c r="D34" s="85">
        <v>1</v>
      </c>
      <c r="E34" s="86">
        <v>476656</v>
      </c>
      <c r="F34" s="86">
        <v>70327</v>
      </c>
      <c r="G34" s="118">
        <f>F34/E34</f>
        <v>0.1475424624886711</v>
      </c>
      <c r="H34" s="15"/>
    </row>
    <row r="35" spans="1:8" ht="15">
      <c r="A35" s="16" t="s">
        <v>28</v>
      </c>
      <c r="B35" s="13"/>
      <c r="C35" s="14"/>
      <c r="D35" s="89"/>
      <c r="E35" s="108"/>
      <c r="F35" s="86"/>
      <c r="G35" s="119"/>
      <c r="H35" s="15"/>
    </row>
    <row r="36" spans="1:8" ht="15">
      <c r="A36" s="16" t="s">
        <v>47</v>
      </c>
      <c r="B36" s="13"/>
      <c r="C36" s="14"/>
      <c r="D36" s="89"/>
      <c r="E36" s="108"/>
      <c r="F36" s="86"/>
      <c r="G36" s="119"/>
      <c r="H36" s="15"/>
    </row>
    <row r="37" spans="1:8" ht="15">
      <c r="A37" s="16" t="s">
        <v>30</v>
      </c>
      <c r="B37" s="13"/>
      <c r="C37" s="14"/>
      <c r="D37" s="89"/>
      <c r="E37" s="108"/>
      <c r="F37" s="86"/>
      <c r="G37" s="119"/>
      <c r="H37" s="15"/>
    </row>
    <row r="38" spans="1:8" ht="15">
      <c r="A38" s="17"/>
      <c r="B38" s="18"/>
      <c r="C38" s="14"/>
      <c r="D38" s="89"/>
      <c r="E38" s="109"/>
      <c r="F38" s="109"/>
      <c r="G38" s="119"/>
      <c r="H38" s="15"/>
    </row>
    <row r="39" spans="1:8" ht="15">
      <c r="A39" s="19" t="s">
        <v>31</v>
      </c>
      <c r="B39" s="20"/>
      <c r="C39" s="21"/>
      <c r="D39" s="93">
        <f>SUM(D9:D38)</f>
        <v>20</v>
      </c>
      <c r="E39" s="94">
        <f>SUM(E9:E38)</f>
        <v>2728397</v>
      </c>
      <c r="F39" s="94">
        <f>SUM(F9:F38)</f>
        <v>578049.5</v>
      </c>
      <c r="G39" s="120">
        <f>F39/E39</f>
        <v>0.21186414587026742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2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122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3" t="s">
        <v>35</v>
      </c>
      <c r="H43" s="2"/>
    </row>
    <row r="44" spans="1:8" ht="15">
      <c r="A44" s="27" t="s">
        <v>36</v>
      </c>
      <c r="B44" s="28"/>
      <c r="C44" s="14"/>
      <c r="D44" s="85">
        <v>26</v>
      </c>
      <c r="E44" s="86">
        <v>2210310.15</v>
      </c>
      <c r="F44" s="86">
        <v>152086.88</v>
      </c>
      <c r="G44" s="118">
        <f>1-(+F44/E44)</f>
        <v>0.9311920637020104</v>
      </c>
      <c r="H44" s="15"/>
    </row>
    <row r="45" spans="1:8" ht="15">
      <c r="A45" s="27" t="s">
        <v>37</v>
      </c>
      <c r="B45" s="28"/>
      <c r="C45" s="14"/>
      <c r="D45" s="85"/>
      <c r="E45" s="86"/>
      <c r="F45" s="86"/>
      <c r="G45" s="118"/>
      <c r="H45" s="15"/>
    </row>
    <row r="46" spans="1:8" ht="15">
      <c r="A46" s="27" t="s">
        <v>38</v>
      </c>
      <c r="B46" s="28"/>
      <c r="C46" s="14"/>
      <c r="D46" s="85">
        <v>140</v>
      </c>
      <c r="E46" s="86">
        <v>7526708</v>
      </c>
      <c r="F46" s="86">
        <v>658936.68</v>
      </c>
      <c r="G46" s="118">
        <f aca="true" t="shared" si="1" ref="G46:G52">1-(+F46/E46)</f>
        <v>0.9124535347990117</v>
      </c>
      <c r="H46" s="15"/>
    </row>
    <row r="47" spans="1:8" ht="15">
      <c r="A47" s="27" t="s">
        <v>39</v>
      </c>
      <c r="B47" s="28"/>
      <c r="C47" s="14"/>
      <c r="D47" s="85">
        <v>20</v>
      </c>
      <c r="E47" s="86">
        <v>1997409.5</v>
      </c>
      <c r="F47" s="86">
        <v>160694.35</v>
      </c>
      <c r="G47" s="118">
        <f t="shared" si="1"/>
        <v>0.919548620350509</v>
      </c>
      <c r="H47" s="15"/>
    </row>
    <row r="48" spans="1:8" ht="15">
      <c r="A48" s="27" t="s">
        <v>40</v>
      </c>
      <c r="B48" s="28"/>
      <c r="C48" s="14"/>
      <c r="D48" s="85">
        <v>87</v>
      </c>
      <c r="E48" s="86">
        <v>7819392</v>
      </c>
      <c r="F48" s="86">
        <v>752554.33</v>
      </c>
      <c r="G48" s="118">
        <f t="shared" si="1"/>
        <v>0.903757948188299</v>
      </c>
      <c r="H48" s="15"/>
    </row>
    <row r="49" spans="1:8" ht="15">
      <c r="A49" s="27" t="s">
        <v>41</v>
      </c>
      <c r="B49" s="28"/>
      <c r="C49" s="14"/>
      <c r="D49" s="85">
        <v>6</v>
      </c>
      <c r="E49" s="86">
        <v>784613</v>
      </c>
      <c r="F49" s="86">
        <v>50666</v>
      </c>
      <c r="G49" s="118">
        <f t="shared" si="1"/>
        <v>0.9354254900186462</v>
      </c>
      <c r="H49" s="15"/>
    </row>
    <row r="50" spans="1:8" ht="15">
      <c r="A50" s="27" t="s">
        <v>42</v>
      </c>
      <c r="B50" s="28"/>
      <c r="C50" s="14"/>
      <c r="D50" s="85">
        <v>6</v>
      </c>
      <c r="E50" s="86">
        <v>981845</v>
      </c>
      <c r="F50" s="86">
        <v>56950</v>
      </c>
      <c r="G50" s="118">
        <f t="shared" si="1"/>
        <v>0.9419969547128111</v>
      </c>
      <c r="H50" s="15"/>
    </row>
    <row r="51" spans="1:8" ht="15">
      <c r="A51" s="27" t="s">
        <v>43</v>
      </c>
      <c r="B51" s="28"/>
      <c r="C51" s="14"/>
      <c r="D51" s="85">
        <v>1</v>
      </c>
      <c r="E51" s="86">
        <v>95530</v>
      </c>
      <c r="F51" s="86">
        <v>8770</v>
      </c>
      <c r="G51" s="118">
        <f t="shared" si="1"/>
        <v>0.9081963781011201</v>
      </c>
      <c r="H51" s="15"/>
    </row>
    <row r="52" spans="1:8" ht="15">
      <c r="A52" s="54" t="s">
        <v>44</v>
      </c>
      <c r="B52" s="28"/>
      <c r="C52" s="14"/>
      <c r="D52" s="85">
        <v>1</v>
      </c>
      <c r="E52" s="86">
        <v>367800</v>
      </c>
      <c r="F52" s="86">
        <v>63075</v>
      </c>
      <c r="G52" s="118">
        <f t="shared" si="1"/>
        <v>0.8285073409461664</v>
      </c>
      <c r="H52" s="15"/>
    </row>
    <row r="53" spans="1:8" ht="15">
      <c r="A53" s="55" t="s">
        <v>64</v>
      </c>
      <c r="B53" s="28"/>
      <c r="C53" s="14"/>
      <c r="D53" s="85"/>
      <c r="E53" s="86"/>
      <c r="F53" s="86"/>
      <c r="G53" s="118"/>
      <c r="H53" s="15"/>
    </row>
    <row r="54" spans="1:8" ht="15">
      <c r="A54" s="27" t="s">
        <v>111</v>
      </c>
      <c r="B54" s="28"/>
      <c r="C54" s="14"/>
      <c r="D54" s="85">
        <v>582</v>
      </c>
      <c r="E54" s="86">
        <v>33069586.77</v>
      </c>
      <c r="F54" s="86">
        <v>3951607.11</v>
      </c>
      <c r="G54" s="118">
        <f>1-(+F54/E54)</f>
        <v>0.8805063051593734</v>
      </c>
      <c r="H54" s="15"/>
    </row>
    <row r="55" spans="1:8" ht="15">
      <c r="A55" s="84" t="s">
        <v>112</v>
      </c>
      <c r="B55" s="30"/>
      <c r="C55" s="14"/>
      <c r="D55" s="85"/>
      <c r="E55" s="86"/>
      <c r="F55" s="86"/>
      <c r="G55" s="118"/>
      <c r="H55" s="15"/>
    </row>
    <row r="56" spans="1:8" ht="15">
      <c r="A56" s="16" t="s">
        <v>45</v>
      </c>
      <c r="B56" s="30"/>
      <c r="C56" s="14"/>
      <c r="D56" s="89"/>
      <c r="E56" s="109"/>
      <c r="F56" s="86"/>
      <c r="G56" s="119"/>
      <c r="H56" s="15"/>
    </row>
    <row r="57" spans="1:8" ht="15">
      <c r="A57" s="16" t="s">
        <v>46</v>
      </c>
      <c r="B57" s="28"/>
      <c r="C57" s="14"/>
      <c r="D57" s="89"/>
      <c r="E57" s="109"/>
      <c r="F57" s="86"/>
      <c r="G57" s="119"/>
      <c r="H57" s="15"/>
    </row>
    <row r="58" spans="1:8" ht="15">
      <c r="A58" s="16" t="s">
        <v>47</v>
      </c>
      <c r="B58" s="28"/>
      <c r="C58" s="14"/>
      <c r="D58" s="89"/>
      <c r="E58" s="108"/>
      <c r="F58" s="86"/>
      <c r="G58" s="119"/>
      <c r="H58" s="15"/>
    </row>
    <row r="59" spans="1:8" ht="15">
      <c r="A59" s="16" t="s">
        <v>30</v>
      </c>
      <c r="B59" s="28"/>
      <c r="C59" s="21"/>
      <c r="D59" s="89"/>
      <c r="E59" s="108"/>
      <c r="F59" s="86"/>
      <c r="G59" s="119"/>
      <c r="H59" s="15"/>
    </row>
    <row r="60" spans="1:8" ht="15">
      <c r="A60" s="32"/>
      <c r="B60" s="18"/>
      <c r="C60" s="33"/>
      <c r="D60" s="89"/>
      <c r="E60" s="92"/>
      <c r="F60" s="92"/>
      <c r="G60" s="119"/>
      <c r="H60" s="2"/>
    </row>
    <row r="61" spans="1:8" ht="17.25">
      <c r="A61" s="20" t="s">
        <v>48</v>
      </c>
      <c r="B61" s="20"/>
      <c r="C61" s="36"/>
      <c r="D61" s="93">
        <f>SUM(D44:D57)</f>
        <v>869</v>
      </c>
      <c r="E61" s="94">
        <f>SUM(E44:E60)</f>
        <v>54853194.42</v>
      </c>
      <c r="F61" s="94">
        <f>SUM(F44:F60)</f>
        <v>5855340.35</v>
      </c>
      <c r="G61" s="124">
        <f>1-(+F61/E61)</f>
        <v>0.8932543416675641</v>
      </c>
      <c r="H61" s="2"/>
    </row>
    <row r="62" spans="1:8" ht="17.25">
      <c r="A62" s="38"/>
      <c r="B62" s="39"/>
      <c r="C62" s="39"/>
      <c r="D62" s="104"/>
      <c r="E62" s="105"/>
      <c r="F62" s="34"/>
      <c r="G62" s="34"/>
      <c r="H62" s="2"/>
    </row>
    <row r="63" spans="1:8" ht="17.25">
      <c r="A63" s="35" t="s">
        <v>49</v>
      </c>
      <c r="B63" s="40"/>
      <c r="C63" s="40"/>
      <c r="D63" s="106"/>
      <c r="E63" s="106"/>
      <c r="F63" s="107">
        <f>F61+F39</f>
        <v>6433389.85</v>
      </c>
      <c r="G63" s="106"/>
      <c r="H63" s="2"/>
    </row>
    <row r="64" spans="1:8" ht="17.25">
      <c r="A64" s="35"/>
      <c r="B64" s="40"/>
      <c r="C64" s="40"/>
      <c r="D64" s="36"/>
      <c r="E64" s="36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7.25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10</v>
      </c>
      <c r="B9" s="129"/>
      <c r="C9" s="14"/>
      <c r="D9" s="85"/>
      <c r="E9" s="86"/>
      <c r="F9" s="86"/>
      <c r="G9" s="87"/>
      <c r="H9" s="15"/>
    </row>
    <row r="10" spans="1:8" ht="15">
      <c r="A10" s="128" t="s">
        <v>11</v>
      </c>
      <c r="B10" s="129"/>
      <c r="C10" s="14"/>
      <c r="D10" s="85"/>
      <c r="E10" s="86"/>
      <c r="F10" s="86"/>
      <c r="G10" s="87"/>
      <c r="H10" s="15"/>
    </row>
    <row r="11" spans="1:8" ht="15">
      <c r="A11" s="128" t="s">
        <v>76</v>
      </c>
      <c r="B11" s="129"/>
      <c r="C11" s="14"/>
      <c r="D11" s="85"/>
      <c r="E11" s="86"/>
      <c r="F11" s="86"/>
      <c r="G11" s="87"/>
      <c r="H11" s="15"/>
    </row>
    <row r="12" spans="1:8" ht="15">
      <c r="A12" s="128" t="s">
        <v>12</v>
      </c>
      <c r="B12" s="129"/>
      <c r="C12" s="14"/>
      <c r="D12" s="85"/>
      <c r="E12" s="86"/>
      <c r="F12" s="86"/>
      <c r="G12" s="87"/>
      <c r="H12" s="15"/>
    </row>
    <row r="13" spans="1:8" ht="15">
      <c r="A13" s="128" t="s">
        <v>130</v>
      </c>
      <c r="B13" s="129"/>
      <c r="C13" s="14"/>
      <c r="D13" s="85"/>
      <c r="E13" s="86"/>
      <c r="F13" s="86"/>
      <c r="G13" s="87"/>
      <c r="H13" s="15"/>
    </row>
    <row r="14" spans="1:8" ht="15">
      <c r="A14" s="128" t="s">
        <v>109</v>
      </c>
      <c r="B14" s="129"/>
      <c r="C14" s="14"/>
      <c r="D14" s="85"/>
      <c r="E14" s="86"/>
      <c r="F14" s="86"/>
      <c r="G14" s="87"/>
      <c r="H14" s="15"/>
    </row>
    <row r="15" spans="1:8" ht="15">
      <c r="A15" s="128" t="s">
        <v>61</v>
      </c>
      <c r="B15" s="129"/>
      <c r="C15" s="14"/>
      <c r="D15" s="85"/>
      <c r="E15" s="86"/>
      <c r="F15" s="86"/>
      <c r="G15" s="87"/>
      <c r="H15" s="15"/>
    </row>
    <row r="16" spans="1:8" ht="15">
      <c r="A16" s="128" t="s">
        <v>77</v>
      </c>
      <c r="B16" s="129"/>
      <c r="C16" s="14"/>
      <c r="D16" s="85"/>
      <c r="E16" s="86"/>
      <c r="F16" s="86"/>
      <c r="G16" s="87"/>
      <c r="H16" s="15"/>
    </row>
    <row r="17" spans="1:8" ht="15">
      <c r="A17" s="128" t="s">
        <v>25</v>
      </c>
      <c r="B17" s="129"/>
      <c r="C17" s="14"/>
      <c r="D17" s="85">
        <v>1</v>
      </c>
      <c r="E17" s="86">
        <v>65720</v>
      </c>
      <c r="F17" s="86">
        <v>22863.5</v>
      </c>
      <c r="G17" s="87">
        <f>F17/E17</f>
        <v>0.347892574558734</v>
      </c>
      <c r="H17" s="15"/>
    </row>
    <row r="18" spans="1:8" ht="15">
      <c r="A18" s="128" t="s">
        <v>14</v>
      </c>
      <c r="B18" s="129"/>
      <c r="C18" s="14"/>
      <c r="D18" s="85">
        <v>1</v>
      </c>
      <c r="E18" s="86">
        <v>137644</v>
      </c>
      <c r="F18" s="86">
        <v>42568</v>
      </c>
      <c r="G18" s="87">
        <f>F18/E18</f>
        <v>0.30926157333410825</v>
      </c>
      <c r="H18" s="15"/>
    </row>
    <row r="19" spans="1:8" ht="15">
      <c r="A19" s="128" t="s">
        <v>15</v>
      </c>
      <c r="B19" s="129"/>
      <c r="C19" s="14"/>
      <c r="D19" s="85"/>
      <c r="E19" s="86"/>
      <c r="F19" s="86"/>
      <c r="G19" s="87"/>
      <c r="H19" s="15"/>
    </row>
    <row r="20" spans="1:8" ht="15">
      <c r="A20" s="128" t="s">
        <v>16</v>
      </c>
      <c r="B20" s="129"/>
      <c r="C20" s="14"/>
      <c r="D20" s="85"/>
      <c r="E20" s="86"/>
      <c r="F20" s="86"/>
      <c r="G20" s="87"/>
      <c r="H20" s="15"/>
    </row>
    <row r="21" spans="1:8" ht="15">
      <c r="A21" s="128" t="s">
        <v>78</v>
      </c>
      <c r="B21" s="129"/>
      <c r="C21" s="14"/>
      <c r="D21" s="85"/>
      <c r="E21" s="86"/>
      <c r="F21" s="86"/>
      <c r="G21" s="87"/>
      <c r="H21" s="15"/>
    </row>
    <row r="22" spans="1:8" ht="15">
      <c r="A22" s="128" t="s">
        <v>150</v>
      </c>
      <c r="B22" s="129"/>
      <c r="C22" s="14"/>
      <c r="D22" s="85">
        <v>1</v>
      </c>
      <c r="E22" s="86">
        <v>27305</v>
      </c>
      <c r="F22" s="86">
        <v>3514</v>
      </c>
      <c r="G22" s="87">
        <f>F22/E22</f>
        <v>0.1286943783189892</v>
      </c>
      <c r="H22" s="15"/>
    </row>
    <row r="23" spans="1:8" ht="15">
      <c r="A23" s="128" t="s">
        <v>18</v>
      </c>
      <c r="B23" s="129"/>
      <c r="C23" s="14"/>
      <c r="D23" s="85"/>
      <c r="E23" s="86"/>
      <c r="F23" s="86"/>
      <c r="G23" s="87"/>
      <c r="H23" s="15"/>
    </row>
    <row r="24" spans="1:8" ht="15">
      <c r="A24" s="128" t="s">
        <v>19</v>
      </c>
      <c r="B24" s="129"/>
      <c r="C24" s="14"/>
      <c r="D24" s="85"/>
      <c r="E24" s="86"/>
      <c r="F24" s="86"/>
      <c r="G24" s="87"/>
      <c r="H24" s="15"/>
    </row>
    <row r="25" spans="1:8" ht="15">
      <c r="A25" s="130" t="s">
        <v>20</v>
      </c>
      <c r="B25" s="129"/>
      <c r="C25" s="14"/>
      <c r="D25" s="85"/>
      <c r="E25" s="86"/>
      <c r="F25" s="86"/>
      <c r="G25" s="87"/>
      <c r="H25" s="15"/>
    </row>
    <row r="26" spans="1:8" ht="15">
      <c r="A26" s="130" t="s">
        <v>21</v>
      </c>
      <c r="B26" s="129"/>
      <c r="C26" s="14"/>
      <c r="D26" s="85"/>
      <c r="E26" s="86"/>
      <c r="F26" s="86"/>
      <c r="G26" s="87"/>
      <c r="H26" s="15"/>
    </row>
    <row r="27" spans="1:8" ht="15">
      <c r="A27" s="131" t="s">
        <v>22</v>
      </c>
      <c r="B27" s="129"/>
      <c r="C27" s="14"/>
      <c r="D27" s="85"/>
      <c r="E27" s="86"/>
      <c r="F27" s="86"/>
      <c r="G27" s="87"/>
      <c r="H27" s="15"/>
    </row>
    <row r="28" spans="1:8" ht="15">
      <c r="A28" s="131" t="s">
        <v>23</v>
      </c>
      <c r="B28" s="129"/>
      <c r="C28" s="14"/>
      <c r="D28" s="85"/>
      <c r="E28" s="86"/>
      <c r="F28" s="86"/>
      <c r="G28" s="87"/>
      <c r="H28" s="15"/>
    </row>
    <row r="29" spans="1:8" ht="15">
      <c r="A29" s="131" t="s">
        <v>24</v>
      </c>
      <c r="B29" s="129"/>
      <c r="C29" s="14"/>
      <c r="D29" s="85"/>
      <c r="E29" s="86"/>
      <c r="F29" s="86"/>
      <c r="G29" s="87"/>
      <c r="H29" s="15"/>
    </row>
    <row r="30" spans="1:8" ht="15">
      <c r="A30" s="131" t="s">
        <v>126</v>
      </c>
      <c r="B30" s="129"/>
      <c r="C30" s="14"/>
      <c r="D30" s="85"/>
      <c r="E30" s="86"/>
      <c r="F30" s="86"/>
      <c r="G30" s="87"/>
      <c r="H30" s="15"/>
    </row>
    <row r="31" spans="1:8" ht="15">
      <c r="A31" s="131" t="s">
        <v>27</v>
      </c>
      <c r="B31" s="129"/>
      <c r="C31" s="14"/>
      <c r="D31" s="85">
        <v>1</v>
      </c>
      <c r="E31" s="86">
        <v>8580</v>
      </c>
      <c r="F31" s="86">
        <v>609.5</v>
      </c>
      <c r="G31" s="87">
        <f>F31/E31</f>
        <v>0.07103729603729604</v>
      </c>
      <c r="H31" s="15"/>
    </row>
    <row r="32" spans="1:8" ht="15">
      <c r="A32" s="131" t="s">
        <v>57</v>
      </c>
      <c r="B32" s="129"/>
      <c r="C32" s="14"/>
      <c r="D32" s="85">
        <v>1</v>
      </c>
      <c r="E32" s="86">
        <v>33171</v>
      </c>
      <c r="F32" s="86">
        <v>11436</v>
      </c>
      <c r="G32" s="87">
        <f>F32/E32</f>
        <v>0.34475897621416296</v>
      </c>
      <c r="H32" s="15"/>
    </row>
    <row r="33" spans="1:8" ht="15">
      <c r="A33" s="131" t="s">
        <v>135</v>
      </c>
      <c r="B33" s="129"/>
      <c r="C33" s="14"/>
      <c r="D33" s="85">
        <v>3</v>
      </c>
      <c r="E33" s="86">
        <v>240465</v>
      </c>
      <c r="F33" s="86">
        <v>52226.5</v>
      </c>
      <c r="G33" s="87">
        <f>F33/E33</f>
        <v>0.21718961179381616</v>
      </c>
      <c r="H33" s="15"/>
    </row>
    <row r="34" spans="1:8" ht="15">
      <c r="A34" s="131" t="s">
        <v>132</v>
      </c>
      <c r="B34" s="129"/>
      <c r="C34" s="14"/>
      <c r="D34" s="85">
        <v>1</v>
      </c>
      <c r="E34" s="86">
        <v>4951</v>
      </c>
      <c r="F34" s="86">
        <v>2605.5</v>
      </c>
      <c r="G34" s="87">
        <f>F34/E34</f>
        <v>0.5262573217531812</v>
      </c>
      <c r="H34" s="15"/>
    </row>
    <row r="35" spans="1:8" ht="15">
      <c r="A35" s="16" t="s">
        <v>28</v>
      </c>
      <c r="B35" s="13"/>
      <c r="C35" s="14"/>
      <c r="D35" s="89"/>
      <c r="E35" s="108"/>
      <c r="F35" s="86"/>
      <c r="G35" s="91"/>
      <c r="H35" s="15"/>
    </row>
    <row r="36" spans="1:8" ht="15">
      <c r="A36" s="16" t="s">
        <v>47</v>
      </c>
      <c r="B36" s="13"/>
      <c r="C36" s="14"/>
      <c r="D36" s="89"/>
      <c r="E36" s="108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108"/>
      <c r="F37" s="86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9</v>
      </c>
      <c r="E39" s="94">
        <f>SUM(E9:E38)</f>
        <v>517836</v>
      </c>
      <c r="F39" s="94">
        <f>SUM(F9:F38)</f>
        <v>135823</v>
      </c>
      <c r="G39" s="95">
        <f>F39/E39</f>
        <v>0.2622896052031917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99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5">
        <v>38</v>
      </c>
      <c r="E44" s="86">
        <v>2597614.5</v>
      </c>
      <c r="F44" s="86">
        <v>139733.85</v>
      </c>
      <c r="G44" s="87">
        <f>1-(+F44/E44)</f>
        <v>0.9462068563291435</v>
      </c>
      <c r="H44" s="15"/>
    </row>
    <row r="45" spans="1:8" ht="15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">
      <c r="A46" s="27" t="s">
        <v>38</v>
      </c>
      <c r="B46" s="28"/>
      <c r="C46" s="14"/>
      <c r="D46" s="85">
        <v>48</v>
      </c>
      <c r="E46" s="86">
        <v>1993548.5</v>
      </c>
      <c r="F46" s="86">
        <v>181359.09</v>
      </c>
      <c r="G46" s="87">
        <f>1-(+F46/E46)</f>
        <v>0.9090269988415131</v>
      </c>
      <c r="H46" s="15"/>
    </row>
    <row r="47" spans="1:8" ht="15">
      <c r="A47" s="27" t="s">
        <v>39</v>
      </c>
      <c r="B47" s="28"/>
      <c r="C47" s="14"/>
      <c r="D47" s="85"/>
      <c r="E47" s="86"/>
      <c r="F47" s="86"/>
      <c r="G47" s="87"/>
      <c r="H47" s="15"/>
    </row>
    <row r="48" spans="1:8" ht="15">
      <c r="A48" s="27" t="s">
        <v>40</v>
      </c>
      <c r="B48" s="28"/>
      <c r="C48" s="14"/>
      <c r="D48" s="85">
        <v>31</v>
      </c>
      <c r="E48" s="86">
        <v>2168531.11</v>
      </c>
      <c r="F48" s="86">
        <v>205158.37</v>
      </c>
      <c r="G48" s="87">
        <f>1-(+F48/E48)</f>
        <v>0.9053929320847972</v>
      </c>
      <c r="H48" s="15"/>
    </row>
    <row r="49" spans="1:8" ht="1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42</v>
      </c>
      <c r="B50" s="28"/>
      <c r="C50" s="14"/>
      <c r="D50" s="85">
        <v>3</v>
      </c>
      <c r="E50" s="86">
        <v>128830</v>
      </c>
      <c r="F50" s="86">
        <v>17465</v>
      </c>
      <c r="G50" s="87">
        <f>1-(+F50/E50)</f>
        <v>0.864433749902973</v>
      </c>
      <c r="H50" s="15"/>
    </row>
    <row r="51" spans="1:8" ht="1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">
      <c r="A53" s="27" t="s">
        <v>65</v>
      </c>
      <c r="B53" s="30"/>
      <c r="C53" s="14"/>
      <c r="D53" s="126">
        <v>304</v>
      </c>
      <c r="E53" s="127">
        <v>18648803.35</v>
      </c>
      <c r="F53" s="127">
        <v>2199986.2</v>
      </c>
      <c r="G53" s="87">
        <f>1-(+F53/E53)</f>
        <v>0.8820307041309436</v>
      </c>
      <c r="H53" s="15"/>
    </row>
    <row r="54" spans="1:8" ht="15">
      <c r="A54" s="27" t="s">
        <v>66</v>
      </c>
      <c r="B54" s="30"/>
      <c r="C54" s="14"/>
      <c r="D54" s="85"/>
      <c r="E54" s="86"/>
      <c r="F54" s="86"/>
      <c r="G54" s="87"/>
      <c r="H54" s="15"/>
    </row>
    <row r="55" spans="1:8" ht="15">
      <c r="A55" s="16" t="s">
        <v>45</v>
      </c>
      <c r="B55" s="30"/>
      <c r="C55" s="14"/>
      <c r="D55" s="89"/>
      <c r="E55" s="109"/>
      <c r="F55" s="86"/>
      <c r="G55" s="91"/>
      <c r="H55" s="15"/>
    </row>
    <row r="56" spans="1:8" ht="15">
      <c r="A56" s="16" t="s">
        <v>46</v>
      </c>
      <c r="B56" s="28"/>
      <c r="C56" s="14"/>
      <c r="D56" s="89"/>
      <c r="E56" s="109"/>
      <c r="F56" s="86"/>
      <c r="G56" s="91"/>
      <c r="H56" s="15"/>
    </row>
    <row r="57" spans="1:8" ht="15">
      <c r="A57" s="16" t="s">
        <v>47</v>
      </c>
      <c r="B57" s="28"/>
      <c r="C57" s="14"/>
      <c r="D57" s="89"/>
      <c r="E57" s="108"/>
      <c r="F57" s="86"/>
      <c r="G57" s="91"/>
      <c r="H57" s="15"/>
    </row>
    <row r="58" spans="1:8" ht="15">
      <c r="A58" s="16" t="s">
        <v>30</v>
      </c>
      <c r="B58" s="28"/>
      <c r="C58" s="14"/>
      <c r="D58" s="89"/>
      <c r="E58" s="108"/>
      <c r="F58" s="86"/>
      <c r="G58" s="91"/>
      <c r="H58" s="15"/>
    </row>
    <row r="59" spans="1:8" ht="15">
      <c r="A59" s="32"/>
      <c r="B59" s="18"/>
      <c r="C59" s="14"/>
      <c r="D59" s="89"/>
      <c r="E59" s="110"/>
      <c r="F59" s="92"/>
      <c r="G59" s="91"/>
      <c r="H59" s="15"/>
    </row>
    <row r="60" spans="1:8" ht="15">
      <c r="A60" s="20" t="s">
        <v>48</v>
      </c>
      <c r="B60" s="20"/>
      <c r="C60" s="21"/>
      <c r="D60" s="93">
        <f>SUM(D44:D56)</f>
        <v>424</v>
      </c>
      <c r="E60" s="94">
        <f>SUM(E44:E59)</f>
        <v>25537327.46</v>
      </c>
      <c r="F60" s="94">
        <f>SUM(F44:F59)</f>
        <v>2743702.5100000002</v>
      </c>
      <c r="G60" s="95">
        <f>1-(F60/E60)</f>
        <v>0.8925610945664711</v>
      </c>
      <c r="H60" s="15"/>
    </row>
    <row r="61" spans="1:8" ht="15">
      <c r="A61" s="33"/>
      <c r="B61" s="33"/>
      <c r="C61" s="50"/>
      <c r="D61" s="111"/>
      <c r="E61" s="105"/>
      <c r="F61" s="34"/>
      <c r="G61" s="34"/>
      <c r="H61" s="2"/>
    </row>
    <row r="62" spans="1:8" ht="17.25">
      <c r="A62" s="35" t="s">
        <v>49</v>
      </c>
      <c r="B62" s="36"/>
      <c r="C62" s="39"/>
      <c r="D62" s="112"/>
      <c r="E62" s="106"/>
      <c r="F62" s="107">
        <f>F60+F39</f>
        <v>2879525.5100000002</v>
      </c>
      <c r="G62" s="10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2.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 JUNE 2019</v>
      </c>
      <c r="B3" s="21"/>
      <c r="C3" s="21"/>
      <c r="D3" s="21"/>
      <c r="E3" s="21"/>
      <c r="F3" s="21"/>
      <c r="G3" s="21"/>
      <c r="H3" s="21"/>
    </row>
    <row r="4" spans="1:8" ht="15">
      <c r="A4" s="73"/>
      <c r="B4" s="73"/>
      <c r="C4" s="73"/>
      <c r="D4" s="73"/>
      <c r="E4" s="73"/>
      <c r="F4" s="5"/>
      <c r="G4" s="5"/>
      <c r="H4" s="21"/>
    </row>
    <row r="5" spans="1:8" ht="22.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7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128" t="s">
        <v>10</v>
      </c>
      <c r="B9" s="129"/>
      <c r="C9" s="14"/>
      <c r="D9" s="85"/>
      <c r="E9" s="86"/>
      <c r="F9" s="86"/>
      <c r="G9" s="87"/>
      <c r="H9" s="79"/>
    </row>
    <row r="10" spans="1:8" ht="15">
      <c r="A10" s="128" t="s">
        <v>11</v>
      </c>
      <c r="B10" s="129"/>
      <c r="C10" s="14"/>
      <c r="D10" s="85">
        <v>1</v>
      </c>
      <c r="E10" s="86">
        <v>50808</v>
      </c>
      <c r="F10" s="86">
        <v>7292</v>
      </c>
      <c r="G10" s="87">
        <f>F10/E10</f>
        <v>0.14352070540072429</v>
      </c>
      <c r="H10" s="79"/>
    </row>
    <row r="11" spans="1:8" ht="15">
      <c r="A11" s="128" t="s">
        <v>56</v>
      </c>
      <c r="B11" s="129"/>
      <c r="C11" s="14"/>
      <c r="D11" s="85"/>
      <c r="E11" s="86"/>
      <c r="F11" s="86"/>
      <c r="G11" s="87"/>
      <c r="H11" s="79"/>
    </row>
    <row r="12" spans="1:8" ht="15">
      <c r="A12" s="128" t="s">
        <v>69</v>
      </c>
      <c r="B12" s="129"/>
      <c r="C12" s="14"/>
      <c r="D12" s="85"/>
      <c r="E12" s="86"/>
      <c r="F12" s="86"/>
      <c r="G12" s="87"/>
      <c r="H12" s="79"/>
    </row>
    <row r="13" spans="1:8" ht="15">
      <c r="A13" s="128" t="s">
        <v>13</v>
      </c>
      <c r="B13" s="129"/>
      <c r="C13" s="14"/>
      <c r="D13" s="85"/>
      <c r="E13" s="86"/>
      <c r="F13" s="86"/>
      <c r="G13" s="87"/>
      <c r="H13" s="79"/>
    </row>
    <row r="14" spans="1:8" ht="15">
      <c r="A14" s="128" t="s">
        <v>71</v>
      </c>
      <c r="B14" s="129"/>
      <c r="C14" s="14"/>
      <c r="D14" s="85"/>
      <c r="E14" s="86"/>
      <c r="F14" s="86"/>
      <c r="G14" s="87"/>
      <c r="H14" s="79"/>
    </row>
    <row r="15" spans="1:8" ht="15">
      <c r="A15" s="128" t="s">
        <v>25</v>
      </c>
      <c r="B15" s="129"/>
      <c r="C15" s="14"/>
      <c r="D15" s="85">
        <v>3</v>
      </c>
      <c r="E15" s="86">
        <v>479106</v>
      </c>
      <c r="F15" s="86">
        <v>134369</v>
      </c>
      <c r="G15" s="87">
        <f>F15/E15</f>
        <v>0.280457769261917</v>
      </c>
      <c r="H15" s="79"/>
    </row>
    <row r="16" spans="1:8" ht="15">
      <c r="A16" s="128" t="s">
        <v>72</v>
      </c>
      <c r="B16" s="129"/>
      <c r="C16" s="14"/>
      <c r="D16" s="85"/>
      <c r="E16" s="86"/>
      <c r="F16" s="86"/>
      <c r="G16" s="87"/>
      <c r="H16" s="79"/>
    </row>
    <row r="17" spans="1:8" ht="15">
      <c r="A17" s="128" t="s">
        <v>110</v>
      </c>
      <c r="B17" s="129"/>
      <c r="C17" s="14"/>
      <c r="D17" s="85"/>
      <c r="E17" s="86"/>
      <c r="F17" s="86"/>
      <c r="G17" s="87"/>
      <c r="H17" s="79"/>
    </row>
    <row r="18" spans="1:8" ht="15">
      <c r="A18" s="128" t="s">
        <v>14</v>
      </c>
      <c r="B18" s="129"/>
      <c r="C18" s="14"/>
      <c r="D18" s="85"/>
      <c r="E18" s="86"/>
      <c r="F18" s="86"/>
      <c r="G18" s="87"/>
      <c r="H18" s="79"/>
    </row>
    <row r="19" spans="1:8" ht="15">
      <c r="A19" s="128" t="s">
        <v>16</v>
      </c>
      <c r="B19" s="129"/>
      <c r="C19" s="14"/>
      <c r="D19" s="85">
        <v>1</v>
      </c>
      <c r="E19" s="86">
        <v>483564</v>
      </c>
      <c r="F19" s="86">
        <v>93058</v>
      </c>
      <c r="G19" s="87">
        <f>F19/E19</f>
        <v>0.19244195184091453</v>
      </c>
      <c r="H19" s="79"/>
    </row>
    <row r="20" spans="1:8" ht="15">
      <c r="A20" s="128" t="s">
        <v>102</v>
      </c>
      <c r="B20" s="129"/>
      <c r="C20" s="14"/>
      <c r="D20" s="85"/>
      <c r="E20" s="86"/>
      <c r="F20" s="86"/>
      <c r="G20" s="87"/>
      <c r="H20" s="79"/>
    </row>
    <row r="21" spans="1:8" ht="15">
      <c r="A21" s="128" t="s">
        <v>104</v>
      </c>
      <c r="B21" s="129"/>
      <c r="C21" s="14"/>
      <c r="D21" s="85"/>
      <c r="E21" s="86"/>
      <c r="F21" s="86"/>
      <c r="G21" s="87"/>
      <c r="H21" s="79"/>
    </row>
    <row r="22" spans="1:8" ht="15">
      <c r="A22" s="128" t="s">
        <v>17</v>
      </c>
      <c r="B22" s="129"/>
      <c r="C22" s="14"/>
      <c r="D22" s="85"/>
      <c r="E22" s="86"/>
      <c r="F22" s="86"/>
      <c r="G22" s="87"/>
      <c r="H22" s="79"/>
    </row>
    <row r="23" spans="1:8" ht="15">
      <c r="A23" s="128" t="s">
        <v>117</v>
      </c>
      <c r="B23" s="129"/>
      <c r="C23" s="14"/>
      <c r="D23" s="85"/>
      <c r="E23" s="86"/>
      <c r="F23" s="86"/>
      <c r="G23" s="87"/>
      <c r="H23" s="79"/>
    </row>
    <row r="24" spans="1:8" ht="15">
      <c r="A24" s="128" t="s">
        <v>18</v>
      </c>
      <c r="B24" s="129"/>
      <c r="C24" s="14"/>
      <c r="D24" s="85">
        <v>2</v>
      </c>
      <c r="E24" s="86">
        <v>299927</v>
      </c>
      <c r="F24" s="86">
        <v>48468</v>
      </c>
      <c r="G24" s="87">
        <f>F24/E24</f>
        <v>0.16159932250180878</v>
      </c>
      <c r="H24" s="79"/>
    </row>
    <row r="25" spans="1:8" ht="15">
      <c r="A25" s="130" t="s">
        <v>20</v>
      </c>
      <c r="B25" s="129"/>
      <c r="C25" s="14"/>
      <c r="D25" s="85">
        <v>2</v>
      </c>
      <c r="E25" s="86">
        <v>32525</v>
      </c>
      <c r="F25" s="86">
        <v>6192</v>
      </c>
      <c r="G25" s="87">
        <f>F25/E25</f>
        <v>0.19037663335895466</v>
      </c>
      <c r="H25" s="79"/>
    </row>
    <row r="26" spans="1:8" ht="15">
      <c r="A26" s="130" t="s">
        <v>21</v>
      </c>
      <c r="B26" s="129"/>
      <c r="C26" s="14"/>
      <c r="D26" s="85">
        <v>4</v>
      </c>
      <c r="E26" s="86">
        <v>16453</v>
      </c>
      <c r="F26" s="86">
        <v>16453</v>
      </c>
      <c r="G26" s="87">
        <f>F26/E26</f>
        <v>1</v>
      </c>
      <c r="H26" s="79"/>
    </row>
    <row r="27" spans="1:8" ht="15">
      <c r="A27" s="131" t="s">
        <v>22</v>
      </c>
      <c r="B27" s="129"/>
      <c r="C27" s="14"/>
      <c r="D27" s="85"/>
      <c r="E27" s="86"/>
      <c r="F27" s="86"/>
      <c r="G27" s="87"/>
      <c r="H27" s="79"/>
    </row>
    <row r="28" spans="1:8" ht="15">
      <c r="A28" s="131" t="s">
        <v>23</v>
      </c>
      <c r="B28" s="129"/>
      <c r="C28" s="14"/>
      <c r="D28" s="85"/>
      <c r="E28" s="86">
        <v>3143</v>
      </c>
      <c r="F28" s="86">
        <v>-10207</v>
      </c>
      <c r="G28" s="87">
        <f>F28/E28</f>
        <v>-3.247534202990773</v>
      </c>
      <c r="H28" s="79"/>
    </row>
    <row r="29" spans="1:8" ht="15">
      <c r="A29" s="131" t="s">
        <v>105</v>
      </c>
      <c r="B29" s="129"/>
      <c r="C29" s="14"/>
      <c r="D29" s="85">
        <v>1</v>
      </c>
      <c r="E29" s="86">
        <v>61265</v>
      </c>
      <c r="F29" s="86">
        <v>21258</v>
      </c>
      <c r="G29" s="87">
        <f>F29/E29</f>
        <v>0.3469844119807394</v>
      </c>
      <c r="H29" s="79"/>
    </row>
    <row r="30" spans="1:8" ht="15">
      <c r="A30" s="131" t="s">
        <v>135</v>
      </c>
      <c r="B30" s="129"/>
      <c r="C30" s="14"/>
      <c r="D30" s="85">
        <v>10</v>
      </c>
      <c r="E30" s="86">
        <v>808996</v>
      </c>
      <c r="F30" s="86">
        <v>188479.5</v>
      </c>
      <c r="G30" s="87">
        <f>F30/E30</f>
        <v>0.2329795202942907</v>
      </c>
      <c r="H30" s="79"/>
    </row>
    <row r="31" spans="1:8" ht="15">
      <c r="A31" s="131" t="s">
        <v>145</v>
      </c>
      <c r="B31" s="129"/>
      <c r="C31" s="14"/>
      <c r="D31" s="85"/>
      <c r="E31" s="86"/>
      <c r="F31" s="86"/>
      <c r="G31" s="87"/>
      <c r="H31" s="79"/>
    </row>
    <row r="32" spans="1:8" ht="15">
      <c r="A32" s="83" t="s">
        <v>108</v>
      </c>
      <c r="B32" s="129"/>
      <c r="C32" s="14"/>
      <c r="D32" s="85"/>
      <c r="E32" s="86"/>
      <c r="F32" s="86"/>
      <c r="G32" s="87"/>
      <c r="H32" s="79"/>
    </row>
    <row r="33" spans="1:8" ht="15">
      <c r="A33" s="131" t="s">
        <v>73</v>
      </c>
      <c r="B33" s="129"/>
      <c r="C33" s="14"/>
      <c r="D33" s="85"/>
      <c r="E33" s="86"/>
      <c r="F33" s="86"/>
      <c r="G33" s="87"/>
      <c r="H33" s="79"/>
    </row>
    <row r="34" spans="1:8" ht="15">
      <c r="A34" s="131" t="s">
        <v>106</v>
      </c>
      <c r="B34" s="129"/>
      <c r="C34" s="14"/>
      <c r="D34" s="85"/>
      <c r="E34" s="86"/>
      <c r="F34" s="86"/>
      <c r="G34" s="87"/>
      <c r="H34" s="79"/>
    </row>
    <row r="35" spans="1:8" ht="15">
      <c r="A35" s="16" t="s">
        <v>28</v>
      </c>
      <c r="B35" s="13"/>
      <c r="C35" s="14"/>
      <c r="D35" s="89"/>
      <c r="E35" s="108">
        <v>27805</v>
      </c>
      <c r="F35" s="86">
        <v>4090</v>
      </c>
      <c r="G35" s="91"/>
      <c r="H35" s="79"/>
    </row>
    <row r="36" spans="1:8" ht="15">
      <c r="A36" s="16" t="s">
        <v>47</v>
      </c>
      <c r="B36" s="13"/>
      <c r="C36" s="14"/>
      <c r="D36" s="89"/>
      <c r="E36" s="108"/>
      <c r="F36" s="86"/>
      <c r="G36" s="91"/>
      <c r="H36" s="79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79"/>
    </row>
    <row r="38" spans="1:8" ht="15">
      <c r="A38" s="17"/>
      <c r="B38" s="18"/>
      <c r="C38" s="14"/>
      <c r="D38" s="89"/>
      <c r="E38" s="92"/>
      <c r="F38" s="92"/>
      <c r="G38" s="91"/>
      <c r="H38" s="79"/>
    </row>
    <row r="39" spans="1:8" ht="15">
      <c r="A39" s="19" t="s">
        <v>31</v>
      </c>
      <c r="B39" s="20"/>
      <c r="C39" s="21"/>
      <c r="D39" s="93">
        <f>SUM(D9:D38)</f>
        <v>24</v>
      </c>
      <c r="E39" s="94">
        <f>SUM(E9:E38)</f>
        <v>2263592</v>
      </c>
      <c r="F39" s="94">
        <f>SUM(F9:F38)</f>
        <v>509452.5</v>
      </c>
      <c r="G39" s="95">
        <f>F39/E39</f>
        <v>0.22506374823731484</v>
      </c>
      <c r="H39" s="80"/>
    </row>
    <row r="40" spans="1:8" ht="15">
      <c r="A40" s="22"/>
      <c r="B40" s="22"/>
      <c r="C40" s="22"/>
      <c r="D40" s="96"/>
      <c r="E40" s="97"/>
      <c r="F40" s="98"/>
      <c r="G40" s="98"/>
      <c r="H40" s="81"/>
    </row>
    <row r="41" spans="1:8" ht="17.25">
      <c r="A41" s="23" t="s">
        <v>32</v>
      </c>
      <c r="B41" s="24"/>
      <c r="C41" s="24"/>
      <c r="D41" s="99"/>
      <c r="E41" s="100"/>
      <c r="F41" s="101"/>
      <c r="G41" s="101"/>
      <c r="H41" s="81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99" t="s">
        <v>5</v>
      </c>
      <c r="H42" s="81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">
      <c r="A44" s="27" t="s">
        <v>36</v>
      </c>
      <c r="B44" s="28"/>
      <c r="C44" s="14"/>
      <c r="D44" s="85">
        <v>37</v>
      </c>
      <c r="E44" s="86">
        <v>471052.4</v>
      </c>
      <c r="F44" s="86">
        <v>52318.3</v>
      </c>
      <c r="G44" s="87">
        <f>1-(+F44/E44)</f>
        <v>0.8889331632744043</v>
      </c>
      <c r="H44" s="79"/>
    </row>
    <row r="45" spans="1:8" ht="15">
      <c r="A45" s="27" t="s">
        <v>37</v>
      </c>
      <c r="B45" s="28"/>
      <c r="C45" s="14"/>
      <c r="D45" s="85"/>
      <c r="E45" s="86"/>
      <c r="F45" s="86"/>
      <c r="G45" s="87"/>
      <c r="H45" s="79"/>
    </row>
    <row r="46" spans="1:8" ht="15">
      <c r="A46" s="27" t="s">
        <v>38</v>
      </c>
      <c r="B46" s="28"/>
      <c r="C46" s="14"/>
      <c r="D46" s="85">
        <v>143</v>
      </c>
      <c r="E46" s="86">
        <v>4013291</v>
      </c>
      <c r="F46" s="86">
        <v>347360.29</v>
      </c>
      <c r="G46" s="87">
        <f aca="true" t="shared" si="0" ref="G46:G52">1-(+F46/E46)</f>
        <v>0.9134475197537383</v>
      </c>
      <c r="H46" s="79"/>
    </row>
    <row r="47" spans="1:8" ht="15">
      <c r="A47" s="27" t="s">
        <v>39</v>
      </c>
      <c r="B47" s="28"/>
      <c r="C47" s="14"/>
      <c r="D47" s="85">
        <v>8</v>
      </c>
      <c r="E47" s="86">
        <v>1082229.25</v>
      </c>
      <c r="F47" s="86">
        <v>69378.75</v>
      </c>
      <c r="G47" s="87">
        <f t="shared" si="0"/>
        <v>0.9358927417642796</v>
      </c>
      <c r="H47" s="79"/>
    </row>
    <row r="48" spans="1:8" ht="15">
      <c r="A48" s="27" t="s">
        <v>40</v>
      </c>
      <c r="B48" s="28"/>
      <c r="C48" s="14"/>
      <c r="D48" s="85">
        <v>103</v>
      </c>
      <c r="E48" s="86">
        <v>4347537</v>
      </c>
      <c r="F48" s="86">
        <v>340054.93</v>
      </c>
      <c r="G48" s="87">
        <f t="shared" si="0"/>
        <v>0.9217821653961772</v>
      </c>
      <c r="H48" s="79"/>
    </row>
    <row r="49" spans="1:8" ht="15">
      <c r="A49" s="27" t="s">
        <v>41</v>
      </c>
      <c r="B49" s="28"/>
      <c r="C49" s="14"/>
      <c r="D49" s="85">
        <v>2</v>
      </c>
      <c r="E49" s="86">
        <v>33078</v>
      </c>
      <c r="F49" s="86">
        <v>2648</v>
      </c>
      <c r="G49" s="87">
        <f t="shared" si="0"/>
        <v>0.9199467924300139</v>
      </c>
      <c r="H49" s="79"/>
    </row>
    <row r="50" spans="1:8" ht="15">
      <c r="A50" s="27" t="s">
        <v>42</v>
      </c>
      <c r="B50" s="28"/>
      <c r="C50" s="14"/>
      <c r="D50" s="85">
        <v>8</v>
      </c>
      <c r="E50" s="86">
        <v>1219730</v>
      </c>
      <c r="F50" s="86">
        <v>84670</v>
      </c>
      <c r="G50" s="87">
        <f t="shared" si="0"/>
        <v>0.9305829978765793</v>
      </c>
      <c r="H50" s="79"/>
    </row>
    <row r="51" spans="1:8" ht="15">
      <c r="A51" s="27" t="s">
        <v>43</v>
      </c>
      <c r="B51" s="28"/>
      <c r="C51" s="14"/>
      <c r="D51" s="85">
        <v>4</v>
      </c>
      <c r="E51" s="86">
        <v>679040</v>
      </c>
      <c r="F51" s="86">
        <v>75480</v>
      </c>
      <c r="G51" s="87">
        <f t="shared" si="0"/>
        <v>0.8888430725730443</v>
      </c>
      <c r="H51" s="79"/>
    </row>
    <row r="52" spans="1:8" ht="15">
      <c r="A52" s="27" t="s">
        <v>44</v>
      </c>
      <c r="B52" s="28"/>
      <c r="C52" s="14"/>
      <c r="D52" s="85">
        <v>2</v>
      </c>
      <c r="E52" s="86">
        <v>474975</v>
      </c>
      <c r="F52" s="86">
        <v>-10675</v>
      </c>
      <c r="G52" s="87">
        <f t="shared" si="0"/>
        <v>1.0224748670982684</v>
      </c>
      <c r="H52" s="79"/>
    </row>
    <row r="53" spans="1:8" ht="15">
      <c r="A53" s="29" t="s">
        <v>64</v>
      </c>
      <c r="B53" s="28"/>
      <c r="C53" s="14"/>
      <c r="D53" s="85"/>
      <c r="E53" s="86"/>
      <c r="F53" s="86"/>
      <c r="G53" s="87"/>
      <c r="H53" s="79"/>
    </row>
    <row r="54" spans="1:8" ht="15">
      <c r="A54" s="27" t="s">
        <v>65</v>
      </c>
      <c r="B54" s="30"/>
      <c r="C54" s="14"/>
      <c r="D54" s="85">
        <v>536</v>
      </c>
      <c r="E54" s="86">
        <v>26146127.43</v>
      </c>
      <c r="F54" s="86">
        <v>3027072.47</v>
      </c>
      <c r="G54" s="87">
        <f>1-(+F54/E54)</f>
        <v>0.884224825335826</v>
      </c>
      <c r="H54" s="79"/>
    </row>
    <row r="55" spans="1:8" ht="15">
      <c r="A55" s="27" t="s">
        <v>66</v>
      </c>
      <c r="B55" s="30"/>
      <c r="C55" s="14"/>
      <c r="D55" s="85">
        <v>8</v>
      </c>
      <c r="E55" s="86">
        <v>827701.16</v>
      </c>
      <c r="F55" s="86">
        <v>61603.63</v>
      </c>
      <c r="G55" s="87">
        <f>1-(+F55/E55)</f>
        <v>0.9255726185040021</v>
      </c>
      <c r="H55" s="79"/>
    </row>
    <row r="56" spans="1:8" ht="15">
      <c r="A56" s="16" t="s">
        <v>45</v>
      </c>
      <c r="B56" s="30"/>
      <c r="C56" s="14"/>
      <c r="D56" s="89"/>
      <c r="E56" s="109"/>
      <c r="F56" s="86"/>
      <c r="G56" s="91"/>
      <c r="H56" s="79"/>
    </row>
    <row r="57" spans="1:8" ht="15">
      <c r="A57" s="16" t="s">
        <v>46</v>
      </c>
      <c r="B57" s="28"/>
      <c r="C57" s="14"/>
      <c r="D57" s="89"/>
      <c r="E57" s="109"/>
      <c r="F57" s="86"/>
      <c r="G57" s="91"/>
      <c r="H57" s="79"/>
    </row>
    <row r="58" spans="1:8" ht="15">
      <c r="A58" s="16" t="s">
        <v>47</v>
      </c>
      <c r="B58" s="28"/>
      <c r="C58" s="14"/>
      <c r="D58" s="89"/>
      <c r="E58" s="108"/>
      <c r="F58" s="86"/>
      <c r="G58" s="91"/>
      <c r="H58" s="79"/>
    </row>
    <row r="59" spans="1:8" ht="15">
      <c r="A59" s="16" t="s">
        <v>30</v>
      </c>
      <c r="B59" s="28"/>
      <c r="C59" s="14"/>
      <c r="D59" s="89"/>
      <c r="E59" s="108"/>
      <c r="F59" s="86"/>
      <c r="G59" s="91"/>
      <c r="H59" s="79"/>
    </row>
    <row r="60" spans="1:8" ht="15">
      <c r="A60" s="32"/>
      <c r="B60" s="18"/>
      <c r="C60" s="14"/>
      <c r="D60" s="89"/>
      <c r="E60" s="92"/>
      <c r="F60" s="92"/>
      <c r="G60" s="91"/>
      <c r="H60" s="79"/>
    </row>
    <row r="61" spans="1:8" ht="15">
      <c r="A61" s="20" t="s">
        <v>48</v>
      </c>
      <c r="B61" s="33"/>
      <c r="C61" s="33"/>
      <c r="D61" s="93">
        <f>SUM(D44:D57)</f>
        <v>851</v>
      </c>
      <c r="E61" s="94">
        <f>SUM(E44:E60)</f>
        <v>39294761.239999995</v>
      </c>
      <c r="F61" s="94">
        <f>SUM(F44:F60)</f>
        <v>4049911.37</v>
      </c>
      <c r="G61" s="95">
        <f>1-(F61/E61)</f>
        <v>0.8969350813645509</v>
      </c>
      <c r="H61" s="76"/>
    </row>
    <row r="62" spans="1:8" ht="17.25">
      <c r="A62" s="35"/>
      <c r="B62" s="36"/>
      <c r="C62" s="36"/>
      <c r="D62" s="111"/>
      <c r="E62" s="105"/>
      <c r="F62" s="34"/>
      <c r="G62" s="34"/>
      <c r="H62" s="78"/>
    </row>
    <row r="63" spans="1:8" ht="17.25">
      <c r="A63" s="35" t="s">
        <v>49</v>
      </c>
      <c r="B63" s="36"/>
      <c r="C63" s="36"/>
      <c r="D63" s="112"/>
      <c r="E63" s="106"/>
      <c r="F63" s="107">
        <f>F61+F39</f>
        <v>4559363.87</v>
      </c>
      <c r="G63" s="106"/>
      <c r="H63" s="78"/>
    </row>
    <row r="64" spans="1:8" ht="17.25">
      <c r="A64" s="35"/>
      <c r="B64" s="36"/>
      <c r="C64" s="36"/>
      <c r="D64" s="51"/>
      <c r="E64" s="36"/>
      <c r="F64" s="37"/>
      <c r="G64" s="36"/>
      <c r="H64" s="78"/>
    </row>
    <row r="65" spans="1:8" ht="1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78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">
      <c r="A70" s="71"/>
      <c r="B70" s="21"/>
      <c r="C70" s="21"/>
      <c r="H70" s="21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2.5">
      <c r="A1" s="57" t="s">
        <v>0</v>
      </c>
      <c r="B1" s="36"/>
      <c r="C1" s="37"/>
      <c r="D1" s="36"/>
    </row>
    <row r="2" spans="1:4" ht="22.5">
      <c r="A2" s="57" t="s">
        <v>1</v>
      </c>
      <c r="B2" s="36"/>
      <c r="C2" s="21"/>
      <c r="D2" s="21"/>
    </row>
    <row r="3" spans="1:4" ht="22.5">
      <c r="A3" s="57" t="s">
        <v>92</v>
      </c>
      <c r="B3" s="36"/>
      <c r="C3" s="21"/>
      <c r="D3" s="21"/>
    </row>
    <row r="4" spans="1:4" ht="22.5">
      <c r="A4" s="57" t="str">
        <f>ARG!$A$3</f>
        <v>MONTH ENDED:   JUNE 2019</v>
      </c>
      <c r="B4" s="36"/>
      <c r="C4" s="21"/>
      <c r="D4" s="21"/>
    </row>
    <row r="5" spans="1:4" ht="23.25" thickBot="1">
      <c r="A5" s="57"/>
      <c r="B5" s="36"/>
      <c r="C5" s="21"/>
      <c r="D5" s="21"/>
    </row>
    <row r="6" spans="1:4" ht="21" thickTop="1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530</v>
      </c>
      <c r="C6" s="61"/>
      <c r="D6" s="21"/>
    </row>
    <row r="7" spans="1:4" ht="21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100279034.5</v>
      </c>
      <c r="C7" s="61"/>
      <c r="D7" s="21"/>
    </row>
    <row r="8" spans="1:4" ht="21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20810550.419999998</v>
      </c>
      <c r="C8" s="61"/>
      <c r="D8" s="21"/>
    </row>
    <row r="9" spans="1:4" ht="21">
      <c r="A9" s="62" t="s">
        <v>96</v>
      </c>
      <c r="B9" s="64">
        <f>B8/B7</f>
        <v>0.20752643385293063</v>
      </c>
      <c r="C9" s="61"/>
      <c r="D9" s="21"/>
    </row>
    <row r="10" spans="1:4" ht="21">
      <c r="A10" s="65"/>
      <c r="B10" s="66"/>
      <c r="C10" s="61"/>
      <c r="D10" s="21"/>
    </row>
    <row r="11" spans="1:4" ht="21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16395</v>
      </c>
      <c r="C11" s="61"/>
      <c r="D11" s="21"/>
    </row>
    <row r="12" spans="1:4" ht="21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1257241446.73</v>
      </c>
      <c r="C12" s="61"/>
      <c r="D12" s="21"/>
    </row>
    <row r="13" spans="1:4" ht="21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122430177.33999999</v>
      </c>
      <c r="C13" s="61"/>
      <c r="D13" s="21"/>
    </row>
    <row r="14" spans="1:4" ht="21">
      <c r="A14" s="62" t="s">
        <v>100</v>
      </c>
      <c r="B14" s="64">
        <f>1-(B13/B12)</f>
        <v>0.9026199958182793</v>
      </c>
      <c r="C14" s="61"/>
      <c r="D14" s="21"/>
    </row>
    <row r="15" spans="1:4" ht="21">
      <c r="A15" s="65"/>
      <c r="B15" s="68"/>
      <c r="C15" s="61"/>
      <c r="D15" s="21"/>
    </row>
    <row r="16" spans="1:4" ht="21">
      <c r="A16" s="62" t="s">
        <v>101</v>
      </c>
      <c r="B16" s="63">
        <f>B13+B8</f>
        <v>143240727.76</v>
      </c>
      <c r="C16" s="61"/>
      <c r="D16" s="21"/>
    </row>
    <row r="17" spans="1:4" ht="21" thickBot="1">
      <c r="A17" s="65"/>
      <c r="B17" s="66"/>
      <c r="C17" s="61"/>
      <c r="D17" s="21"/>
    </row>
    <row r="18" spans="1:4" ht="18" thickTop="1">
      <c r="A18" s="69"/>
      <c r="B18" s="70"/>
      <c r="C18" s="21"/>
      <c r="D18" s="21"/>
    </row>
    <row r="19" spans="1:4" ht="15">
      <c r="A19" s="21"/>
      <c r="B19" s="21"/>
      <c r="C19" s="21"/>
      <c r="D19" s="21"/>
    </row>
    <row r="20" spans="1:4" ht="15">
      <c r="A20" s="71" t="s">
        <v>53</v>
      </c>
      <c r="B20" s="21"/>
      <c r="C20" s="21"/>
      <c r="D20" s="21"/>
    </row>
    <row r="21" spans="1:4" ht="17.25">
      <c r="A21" s="72"/>
      <c r="B21" s="21"/>
      <c r="C21" s="21"/>
      <c r="D21" s="21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10</v>
      </c>
      <c r="B9" s="129"/>
      <c r="C9" s="14"/>
      <c r="D9" s="85"/>
      <c r="E9" s="86"/>
      <c r="F9" s="86"/>
      <c r="G9" s="87"/>
      <c r="H9" s="15"/>
    </row>
    <row r="10" spans="1:8" ht="15">
      <c r="A10" s="128" t="s">
        <v>11</v>
      </c>
      <c r="B10" s="129"/>
      <c r="C10" s="14"/>
      <c r="D10" s="85"/>
      <c r="E10" s="86"/>
      <c r="F10" s="86"/>
      <c r="G10" s="87"/>
      <c r="H10" s="15"/>
    </row>
    <row r="11" spans="1:8" ht="15">
      <c r="A11" s="128" t="s">
        <v>119</v>
      </c>
      <c r="B11" s="129"/>
      <c r="C11" s="14"/>
      <c r="D11" s="85"/>
      <c r="E11" s="86"/>
      <c r="F11" s="86"/>
      <c r="G11" s="87"/>
      <c r="H11" s="15"/>
    </row>
    <row r="12" spans="1:8" ht="15">
      <c r="A12" s="128" t="s">
        <v>12</v>
      </c>
      <c r="B12" s="129"/>
      <c r="C12" s="14"/>
      <c r="D12" s="85"/>
      <c r="E12" s="86"/>
      <c r="F12" s="86"/>
      <c r="G12" s="87"/>
      <c r="H12" s="15"/>
    </row>
    <row r="13" spans="1:8" ht="15">
      <c r="A13" s="128" t="s">
        <v>128</v>
      </c>
      <c r="B13" s="129"/>
      <c r="C13" s="14"/>
      <c r="D13" s="85"/>
      <c r="E13" s="86"/>
      <c r="F13" s="86"/>
      <c r="G13" s="87"/>
      <c r="H13" s="15"/>
    </row>
    <row r="14" spans="1:8" ht="15">
      <c r="A14" s="128" t="s">
        <v>57</v>
      </c>
      <c r="B14" s="129"/>
      <c r="C14" s="14"/>
      <c r="D14" s="85"/>
      <c r="E14" s="86"/>
      <c r="F14" s="86"/>
      <c r="G14" s="87"/>
      <c r="H14" s="15"/>
    </row>
    <row r="15" spans="1:8" ht="15">
      <c r="A15" s="128" t="s">
        <v>133</v>
      </c>
      <c r="B15" s="129"/>
      <c r="C15" s="14"/>
      <c r="D15" s="85"/>
      <c r="E15" s="86"/>
      <c r="F15" s="86"/>
      <c r="G15" s="87"/>
      <c r="H15" s="15"/>
    </row>
    <row r="16" spans="1:8" ht="15">
      <c r="A16" s="128" t="s">
        <v>140</v>
      </c>
      <c r="B16" s="129"/>
      <c r="C16" s="14"/>
      <c r="D16" s="85"/>
      <c r="E16" s="86"/>
      <c r="F16" s="86"/>
      <c r="G16" s="87"/>
      <c r="H16" s="15"/>
    </row>
    <row r="17" spans="1:8" ht="15">
      <c r="A17" s="128" t="s">
        <v>13</v>
      </c>
      <c r="B17" s="129"/>
      <c r="C17" s="14"/>
      <c r="D17" s="85"/>
      <c r="E17" s="86"/>
      <c r="F17" s="86"/>
      <c r="G17" s="87"/>
      <c r="H17" s="15"/>
    </row>
    <row r="18" spans="1:8" ht="15">
      <c r="A18" s="128" t="s">
        <v>14</v>
      </c>
      <c r="B18" s="129"/>
      <c r="C18" s="14"/>
      <c r="D18" s="85">
        <v>1</v>
      </c>
      <c r="E18" s="86">
        <v>347323</v>
      </c>
      <c r="F18" s="86">
        <v>104489</v>
      </c>
      <c r="G18" s="87">
        <f>F18/E18</f>
        <v>0.300841003907026</v>
      </c>
      <c r="H18" s="15"/>
    </row>
    <row r="19" spans="1:8" ht="15">
      <c r="A19" s="128" t="s">
        <v>15</v>
      </c>
      <c r="B19" s="129"/>
      <c r="C19" s="14"/>
      <c r="D19" s="85"/>
      <c r="E19" s="86"/>
      <c r="F19" s="86"/>
      <c r="G19" s="87"/>
      <c r="H19" s="15"/>
    </row>
    <row r="20" spans="1:8" ht="15">
      <c r="A20" s="128" t="s">
        <v>16</v>
      </c>
      <c r="B20" s="129"/>
      <c r="C20" s="14"/>
      <c r="D20" s="85"/>
      <c r="E20" s="86"/>
      <c r="F20" s="86"/>
      <c r="G20" s="87"/>
      <c r="H20" s="15"/>
    </row>
    <row r="21" spans="1:8" ht="15">
      <c r="A21" s="128" t="s">
        <v>142</v>
      </c>
      <c r="B21" s="129"/>
      <c r="C21" s="14"/>
      <c r="D21" s="85"/>
      <c r="E21" s="86"/>
      <c r="F21" s="86"/>
      <c r="G21" s="87"/>
      <c r="H21" s="15"/>
    </row>
    <row r="22" spans="1:8" ht="15">
      <c r="A22" s="128" t="s">
        <v>60</v>
      </c>
      <c r="B22" s="129"/>
      <c r="C22" s="14"/>
      <c r="D22" s="85"/>
      <c r="E22" s="86"/>
      <c r="F22" s="86"/>
      <c r="G22" s="87"/>
      <c r="H22" s="15"/>
    </row>
    <row r="23" spans="1:8" ht="15">
      <c r="A23" s="128" t="s">
        <v>18</v>
      </c>
      <c r="B23" s="129"/>
      <c r="C23" s="14"/>
      <c r="D23" s="85"/>
      <c r="E23" s="86"/>
      <c r="F23" s="86"/>
      <c r="G23" s="87"/>
      <c r="H23" s="15"/>
    </row>
    <row r="24" spans="1:8" ht="15">
      <c r="A24" s="128" t="s">
        <v>19</v>
      </c>
      <c r="B24" s="129"/>
      <c r="C24" s="14"/>
      <c r="D24" s="85"/>
      <c r="E24" s="86"/>
      <c r="F24" s="86"/>
      <c r="G24" s="87"/>
      <c r="H24" s="15"/>
    </row>
    <row r="25" spans="1:8" ht="15">
      <c r="A25" s="130" t="s">
        <v>20</v>
      </c>
      <c r="B25" s="129"/>
      <c r="C25" s="14"/>
      <c r="D25" s="85">
        <v>1</v>
      </c>
      <c r="E25" s="86">
        <v>8901</v>
      </c>
      <c r="F25" s="86">
        <v>2776</v>
      </c>
      <c r="G25" s="87">
        <f>F25/E25</f>
        <v>0.3118750702168296</v>
      </c>
      <c r="H25" s="15"/>
    </row>
    <row r="26" spans="1:8" ht="15">
      <c r="A26" s="130" t="s">
        <v>21</v>
      </c>
      <c r="B26" s="129"/>
      <c r="C26" s="14"/>
      <c r="D26" s="85"/>
      <c r="E26" s="86"/>
      <c r="F26" s="86"/>
      <c r="G26" s="87"/>
      <c r="H26" s="15"/>
    </row>
    <row r="27" spans="1:8" ht="15">
      <c r="A27" s="131" t="s">
        <v>22</v>
      </c>
      <c r="B27" s="129"/>
      <c r="C27" s="14"/>
      <c r="D27" s="85"/>
      <c r="E27" s="86"/>
      <c r="F27" s="86"/>
      <c r="G27" s="87"/>
      <c r="H27" s="15"/>
    </row>
    <row r="28" spans="1:8" ht="15">
      <c r="A28" s="131" t="s">
        <v>23</v>
      </c>
      <c r="B28" s="129"/>
      <c r="C28" s="14"/>
      <c r="D28" s="85"/>
      <c r="E28" s="86"/>
      <c r="F28" s="86"/>
      <c r="G28" s="87"/>
      <c r="H28" s="15"/>
    </row>
    <row r="29" spans="1:8" ht="15">
      <c r="A29" s="131" t="s">
        <v>24</v>
      </c>
      <c r="B29" s="129"/>
      <c r="C29" s="14"/>
      <c r="D29" s="85">
        <v>1</v>
      </c>
      <c r="E29" s="86">
        <v>34000</v>
      </c>
      <c r="F29" s="86">
        <v>7717</v>
      </c>
      <c r="G29" s="87">
        <f>F29/E29</f>
        <v>0.22697058823529412</v>
      </c>
      <c r="H29" s="15"/>
    </row>
    <row r="30" spans="1:8" ht="15">
      <c r="A30" s="131" t="s">
        <v>25</v>
      </c>
      <c r="B30" s="129"/>
      <c r="C30" s="14"/>
      <c r="D30" s="85">
        <v>2</v>
      </c>
      <c r="E30" s="86">
        <v>289478</v>
      </c>
      <c r="F30" s="86">
        <v>91185</v>
      </c>
      <c r="G30" s="87">
        <f>F30/E30</f>
        <v>0.3149980309384478</v>
      </c>
      <c r="H30" s="15"/>
    </row>
    <row r="31" spans="1:8" ht="15">
      <c r="A31" s="131" t="s">
        <v>26</v>
      </c>
      <c r="B31" s="129"/>
      <c r="C31" s="14"/>
      <c r="D31" s="85"/>
      <c r="E31" s="86"/>
      <c r="F31" s="86"/>
      <c r="G31" s="87"/>
      <c r="H31" s="15"/>
    </row>
    <row r="32" spans="1:8" ht="15">
      <c r="A32" s="131" t="s">
        <v>135</v>
      </c>
      <c r="B32" s="129"/>
      <c r="C32" s="14"/>
      <c r="D32" s="85">
        <v>4</v>
      </c>
      <c r="E32" s="86">
        <v>531912</v>
      </c>
      <c r="F32" s="86">
        <v>120878</v>
      </c>
      <c r="G32" s="87">
        <f>F32/E32</f>
        <v>0.2272518762502068</v>
      </c>
      <c r="H32" s="15"/>
    </row>
    <row r="33" spans="1:8" ht="15">
      <c r="A33" s="131" t="s">
        <v>110</v>
      </c>
      <c r="B33" s="129"/>
      <c r="C33" s="14"/>
      <c r="D33" s="85"/>
      <c r="E33" s="86"/>
      <c r="F33" s="86"/>
      <c r="G33" s="87"/>
      <c r="H33" s="15"/>
    </row>
    <row r="34" spans="1:8" ht="15">
      <c r="A34" s="131" t="s">
        <v>27</v>
      </c>
      <c r="B34" s="129"/>
      <c r="C34" s="14"/>
      <c r="D34" s="85"/>
      <c r="E34" s="86"/>
      <c r="F34" s="86"/>
      <c r="G34" s="87"/>
      <c r="H34" s="15"/>
    </row>
    <row r="35" spans="1:8" ht="15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ht="15">
      <c r="A36" s="16" t="s">
        <v>29</v>
      </c>
      <c r="B36" s="13"/>
      <c r="C36" s="14"/>
      <c r="D36" s="89"/>
      <c r="E36" s="108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9</v>
      </c>
      <c r="E39" s="94">
        <f>SUM(E9:E38)</f>
        <v>1211614</v>
      </c>
      <c r="F39" s="94">
        <f>SUM(F9:F38)</f>
        <v>327045</v>
      </c>
      <c r="G39" s="95">
        <f>F39/E39</f>
        <v>0.26992507514769554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99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5">
        <v>30</v>
      </c>
      <c r="E44" s="86">
        <v>656334.35</v>
      </c>
      <c r="F44" s="86">
        <v>45742.49</v>
      </c>
      <c r="G44" s="87">
        <f>1-(+F44/E44)</f>
        <v>0.930306116082451</v>
      </c>
      <c r="H44" s="15"/>
    </row>
    <row r="45" spans="1:8" ht="15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">
      <c r="A46" s="27" t="s">
        <v>38</v>
      </c>
      <c r="B46" s="28"/>
      <c r="C46" s="14"/>
      <c r="D46" s="85">
        <v>59</v>
      </c>
      <c r="E46" s="86">
        <v>1419888.25</v>
      </c>
      <c r="F46" s="86">
        <v>129150.12</v>
      </c>
      <c r="G46" s="87">
        <f>1-(+F46/E46)</f>
        <v>0.9090420531334068</v>
      </c>
      <c r="H46" s="15"/>
    </row>
    <row r="47" spans="1:8" ht="15">
      <c r="A47" s="27" t="s">
        <v>39</v>
      </c>
      <c r="B47" s="28"/>
      <c r="C47" s="14"/>
      <c r="D47" s="85">
        <v>7</v>
      </c>
      <c r="E47" s="86">
        <v>221087</v>
      </c>
      <c r="F47" s="86">
        <v>17528</v>
      </c>
      <c r="G47" s="87">
        <f>1-(+F47/E47)</f>
        <v>0.9207189929756159</v>
      </c>
      <c r="H47" s="15"/>
    </row>
    <row r="48" spans="1:8" ht="15">
      <c r="A48" s="27" t="s">
        <v>40</v>
      </c>
      <c r="B48" s="28"/>
      <c r="C48" s="14"/>
      <c r="D48" s="85">
        <v>49</v>
      </c>
      <c r="E48" s="86">
        <v>2689848</v>
      </c>
      <c r="F48" s="86">
        <v>209657</v>
      </c>
      <c r="G48" s="87">
        <f>1-(+F48/E48)</f>
        <v>0.9220561905356734</v>
      </c>
      <c r="H48" s="15"/>
    </row>
    <row r="49" spans="1:8" ht="1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42</v>
      </c>
      <c r="B50" s="28"/>
      <c r="C50" s="14"/>
      <c r="D50" s="85">
        <v>6</v>
      </c>
      <c r="E50" s="86">
        <v>681214.5</v>
      </c>
      <c r="F50" s="86">
        <v>70937.75</v>
      </c>
      <c r="G50" s="87">
        <f>1-(+F50/E50)</f>
        <v>0.8958657662160744</v>
      </c>
      <c r="H50" s="15"/>
    </row>
    <row r="51" spans="1:8" ht="1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">
      <c r="A53" s="29" t="s">
        <v>65</v>
      </c>
      <c r="B53" s="30"/>
      <c r="C53" s="14"/>
      <c r="D53" s="85">
        <v>366</v>
      </c>
      <c r="E53" s="86">
        <v>20236178.76</v>
      </c>
      <c r="F53" s="86">
        <v>2314636.72</v>
      </c>
      <c r="G53" s="87">
        <f>1-(+F53/E53)</f>
        <v>0.8856188835129661</v>
      </c>
      <c r="H53" s="15"/>
    </row>
    <row r="54" spans="1:8" ht="15">
      <c r="A54" s="29" t="s">
        <v>66</v>
      </c>
      <c r="B54" s="30"/>
      <c r="C54" s="14"/>
      <c r="D54" s="85"/>
      <c r="E54" s="86"/>
      <c r="F54" s="86"/>
      <c r="G54" s="87"/>
      <c r="H54" s="15"/>
    </row>
    <row r="55" spans="1:8" ht="15">
      <c r="A55" s="31" t="s">
        <v>45</v>
      </c>
      <c r="B55" s="30"/>
      <c r="C55" s="14"/>
      <c r="D55" s="89"/>
      <c r="E55" s="109"/>
      <c r="F55" s="86"/>
      <c r="G55" s="91"/>
      <c r="H55" s="15"/>
    </row>
    <row r="56" spans="1:8" ht="15">
      <c r="A56" s="16" t="s">
        <v>46</v>
      </c>
      <c r="B56" s="28"/>
      <c r="C56" s="14"/>
      <c r="D56" s="89"/>
      <c r="E56" s="109"/>
      <c r="F56" s="86"/>
      <c r="G56" s="91"/>
      <c r="H56" s="15"/>
    </row>
    <row r="57" spans="1:8" ht="15">
      <c r="A57" s="16" t="s">
        <v>47</v>
      </c>
      <c r="B57" s="28"/>
      <c r="C57" s="14"/>
      <c r="D57" s="89"/>
      <c r="E57" s="108"/>
      <c r="F57" s="86"/>
      <c r="G57" s="91"/>
      <c r="H57" s="15"/>
    </row>
    <row r="58" spans="1:8" ht="15">
      <c r="A58" s="16" t="s">
        <v>30</v>
      </c>
      <c r="B58" s="28"/>
      <c r="C58" s="14"/>
      <c r="D58" s="89"/>
      <c r="E58" s="108"/>
      <c r="F58" s="86"/>
      <c r="G58" s="91"/>
      <c r="H58" s="15"/>
    </row>
    <row r="59" spans="1:8" ht="15">
      <c r="A59" s="32"/>
      <c r="B59" s="18"/>
      <c r="C59" s="14"/>
      <c r="D59" s="89"/>
      <c r="E59" s="110"/>
      <c r="F59" s="92"/>
      <c r="G59" s="91"/>
      <c r="H59" s="15"/>
    </row>
    <row r="60" spans="1:8" ht="15">
      <c r="A60" s="20" t="s">
        <v>48</v>
      </c>
      <c r="B60" s="20"/>
      <c r="C60" s="21"/>
      <c r="D60" s="93">
        <f>SUM(D44:D56)</f>
        <v>517</v>
      </c>
      <c r="E60" s="94">
        <f>SUM(E44:E59)</f>
        <v>25904550.86</v>
      </c>
      <c r="F60" s="94">
        <f>SUM(F44:F59)</f>
        <v>2787652.08</v>
      </c>
      <c r="G60" s="95">
        <f>1-(F60/E60)</f>
        <v>0.8923875540222356</v>
      </c>
      <c r="H60" s="15"/>
    </row>
    <row r="61" spans="1:8" ht="15">
      <c r="A61" s="33"/>
      <c r="B61" s="33"/>
      <c r="C61" s="50"/>
      <c r="D61" s="111"/>
      <c r="E61" s="105"/>
      <c r="F61" s="34"/>
      <c r="G61" s="34"/>
      <c r="H61" s="2"/>
    </row>
    <row r="62" spans="1:8" ht="17.25">
      <c r="A62" s="35" t="s">
        <v>49</v>
      </c>
      <c r="B62" s="36"/>
      <c r="C62" s="39"/>
      <c r="D62" s="112"/>
      <c r="E62" s="106"/>
      <c r="F62" s="107">
        <f>F60+F39</f>
        <v>3114697.08</v>
      </c>
      <c r="G62" s="10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55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82" t="s">
        <v>107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113</v>
      </c>
      <c r="B9" s="129"/>
      <c r="C9" s="14"/>
      <c r="D9" s="85">
        <v>5</v>
      </c>
      <c r="E9" s="86">
        <v>1157143</v>
      </c>
      <c r="F9" s="86">
        <v>356149.5</v>
      </c>
      <c r="G9" s="87">
        <f>F9/E9</f>
        <v>0.307783480520558</v>
      </c>
      <c r="H9" s="15"/>
    </row>
    <row r="10" spans="1:8" ht="15">
      <c r="A10" s="128" t="s">
        <v>11</v>
      </c>
      <c r="B10" s="129"/>
      <c r="C10" s="14"/>
      <c r="D10" s="85"/>
      <c r="E10" s="86"/>
      <c r="F10" s="86"/>
      <c r="G10" s="87"/>
      <c r="H10" s="15"/>
    </row>
    <row r="11" spans="1:8" ht="15">
      <c r="A11" s="128" t="s">
        <v>116</v>
      </c>
      <c r="B11" s="129"/>
      <c r="C11" s="14"/>
      <c r="D11" s="85">
        <v>1</v>
      </c>
      <c r="E11" s="86">
        <v>327947</v>
      </c>
      <c r="F11" s="86">
        <v>69473</v>
      </c>
      <c r="G11" s="87">
        <f>F11/E11</f>
        <v>0.21184215742177853</v>
      </c>
      <c r="H11" s="15"/>
    </row>
    <row r="12" spans="1:8" ht="15">
      <c r="A12" s="128" t="s">
        <v>73</v>
      </c>
      <c r="B12" s="129"/>
      <c r="C12" s="14"/>
      <c r="D12" s="85">
        <v>1</v>
      </c>
      <c r="E12" s="86">
        <v>193312</v>
      </c>
      <c r="F12" s="86">
        <v>39581</v>
      </c>
      <c r="G12" s="87">
        <f>F12/E12</f>
        <v>0.2047519036583347</v>
      </c>
      <c r="H12" s="15"/>
    </row>
    <row r="13" spans="1:8" ht="15">
      <c r="A13" s="128" t="s">
        <v>120</v>
      </c>
      <c r="B13" s="129"/>
      <c r="C13" s="14"/>
      <c r="D13" s="85">
        <v>2</v>
      </c>
      <c r="E13" s="86">
        <v>668048</v>
      </c>
      <c r="F13" s="86">
        <v>116405.48</v>
      </c>
      <c r="G13" s="87">
        <f>F13/E13</f>
        <v>0.17424717984336455</v>
      </c>
      <c r="H13" s="15"/>
    </row>
    <row r="14" spans="1:8" ht="15">
      <c r="A14" s="128" t="s">
        <v>25</v>
      </c>
      <c r="B14" s="129"/>
      <c r="C14" s="14"/>
      <c r="D14" s="85"/>
      <c r="E14" s="86"/>
      <c r="F14" s="86"/>
      <c r="G14" s="87"/>
      <c r="H14" s="15"/>
    </row>
    <row r="15" spans="1:8" ht="15">
      <c r="A15" s="128" t="s">
        <v>57</v>
      </c>
      <c r="B15" s="129"/>
      <c r="C15" s="14"/>
      <c r="D15" s="85"/>
      <c r="E15" s="86"/>
      <c r="F15" s="86"/>
      <c r="G15" s="87"/>
      <c r="H15" s="15"/>
    </row>
    <row r="16" spans="1:8" ht="15">
      <c r="A16" s="128" t="s">
        <v>10</v>
      </c>
      <c r="B16" s="129"/>
      <c r="C16" s="14"/>
      <c r="D16" s="85"/>
      <c r="E16" s="86"/>
      <c r="F16" s="86"/>
      <c r="G16" s="87"/>
      <c r="H16" s="15"/>
    </row>
    <row r="17" spans="1:8" ht="15">
      <c r="A17" s="128" t="s">
        <v>14</v>
      </c>
      <c r="B17" s="129"/>
      <c r="C17" s="14"/>
      <c r="D17" s="85">
        <v>2</v>
      </c>
      <c r="E17" s="86">
        <v>1097692</v>
      </c>
      <c r="F17" s="86">
        <v>245333</v>
      </c>
      <c r="G17" s="87">
        <f aca="true" t="shared" si="0" ref="G17:G25">F17/E17</f>
        <v>0.2234989414152604</v>
      </c>
      <c r="H17" s="15"/>
    </row>
    <row r="18" spans="1:8" ht="15">
      <c r="A18" s="128" t="s">
        <v>15</v>
      </c>
      <c r="B18" s="129"/>
      <c r="C18" s="14"/>
      <c r="D18" s="85">
        <v>2</v>
      </c>
      <c r="E18" s="86">
        <v>977535</v>
      </c>
      <c r="F18" s="86">
        <v>188255</v>
      </c>
      <c r="G18" s="87">
        <f t="shared" si="0"/>
        <v>0.19258133979857497</v>
      </c>
      <c r="H18" s="15"/>
    </row>
    <row r="19" spans="1:8" ht="15">
      <c r="A19" s="128" t="s">
        <v>58</v>
      </c>
      <c r="B19" s="129"/>
      <c r="C19" s="14"/>
      <c r="D19" s="85"/>
      <c r="E19" s="86"/>
      <c r="F19" s="86"/>
      <c r="G19" s="87"/>
      <c r="H19" s="15"/>
    </row>
    <row r="20" spans="1:8" ht="15">
      <c r="A20" s="128" t="s">
        <v>17</v>
      </c>
      <c r="B20" s="129"/>
      <c r="C20" s="14"/>
      <c r="D20" s="85">
        <v>1</v>
      </c>
      <c r="E20" s="86">
        <v>181610</v>
      </c>
      <c r="F20" s="86">
        <v>67219</v>
      </c>
      <c r="G20" s="87">
        <f t="shared" si="0"/>
        <v>0.37012829689995047</v>
      </c>
      <c r="H20" s="15"/>
    </row>
    <row r="21" spans="1:8" ht="15">
      <c r="A21" s="128" t="s">
        <v>131</v>
      </c>
      <c r="B21" s="129"/>
      <c r="C21" s="14"/>
      <c r="D21" s="85"/>
      <c r="E21" s="86"/>
      <c r="F21" s="86"/>
      <c r="G21" s="87"/>
      <c r="H21" s="15"/>
    </row>
    <row r="22" spans="1:8" ht="15">
      <c r="A22" s="128" t="s">
        <v>59</v>
      </c>
      <c r="B22" s="129"/>
      <c r="C22" s="14"/>
      <c r="D22" s="85">
        <v>4</v>
      </c>
      <c r="E22" s="86">
        <v>3716721</v>
      </c>
      <c r="F22" s="86">
        <v>353233</v>
      </c>
      <c r="G22" s="87">
        <f t="shared" si="0"/>
        <v>0.09503887970068241</v>
      </c>
      <c r="H22" s="15"/>
    </row>
    <row r="23" spans="1:8" ht="15">
      <c r="A23" s="128" t="s">
        <v>60</v>
      </c>
      <c r="B23" s="129"/>
      <c r="C23" s="14"/>
      <c r="D23" s="85">
        <v>5</v>
      </c>
      <c r="E23" s="86">
        <v>883745</v>
      </c>
      <c r="F23" s="86">
        <v>165370.5</v>
      </c>
      <c r="G23" s="87">
        <f t="shared" si="0"/>
        <v>0.18712467963043639</v>
      </c>
      <c r="H23" s="15"/>
    </row>
    <row r="24" spans="1:8" ht="15">
      <c r="A24" s="130" t="s">
        <v>20</v>
      </c>
      <c r="B24" s="129"/>
      <c r="C24" s="14"/>
      <c r="D24" s="85">
        <v>6</v>
      </c>
      <c r="E24" s="86">
        <v>1002789</v>
      </c>
      <c r="F24" s="86">
        <v>237922.5</v>
      </c>
      <c r="G24" s="87">
        <f t="shared" si="0"/>
        <v>0.23726077968545725</v>
      </c>
      <c r="H24" s="15"/>
    </row>
    <row r="25" spans="1:8" ht="15">
      <c r="A25" s="130" t="s">
        <v>21</v>
      </c>
      <c r="B25" s="129"/>
      <c r="C25" s="14"/>
      <c r="D25" s="85">
        <v>20</v>
      </c>
      <c r="E25" s="86">
        <v>208087</v>
      </c>
      <c r="F25" s="86">
        <v>208087</v>
      </c>
      <c r="G25" s="87">
        <f t="shared" si="0"/>
        <v>1</v>
      </c>
      <c r="H25" s="15"/>
    </row>
    <row r="26" spans="1:8" ht="15">
      <c r="A26" s="131" t="s">
        <v>22</v>
      </c>
      <c r="B26" s="129"/>
      <c r="C26" s="14"/>
      <c r="D26" s="85"/>
      <c r="E26" s="86"/>
      <c r="F26" s="86"/>
      <c r="G26" s="87"/>
      <c r="H26" s="15"/>
    </row>
    <row r="27" spans="1:8" ht="15">
      <c r="A27" s="131" t="s">
        <v>23</v>
      </c>
      <c r="B27" s="129"/>
      <c r="C27" s="14"/>
      <c r="D27" s="85"/>
      <c r="E27" s="86">
        <v>66282</v>
      </c>
      <c r="F27" s="86">
        <v>16072.95</v>
      </c>
      <c r="G27" s="87">
        <f>F27/E27</f>
        <v>0.2424934371322531</v>
      </c>
      <c r="H27" s="15"/>
    </row>
    <row r="28" spans="1:8" ht="15">
      <c r="A28" s="128" t="s">
        <v>143</v>
      </c>
      <c r="B28" s="129"/>
      <c r="C28" s="14"/>
      <c r="D28" s="85"/>
      <c r="E28" s="86"/>
      <c r="F28" s="86"/>
      <c r="G28" s="87"/>
      <c r="H28" s="15"/>
    </row>
    <row r="29" spans="1:8" ht="15">
      <c r="A29" s="131" t="s">
        <v>24</v>
      </c>
      <c r="B29" s="129"/>
      <c r="C29" s="14"/>
      <c r="D29" s="85">
        <v>2</v>
      </c>
      <c r="E29" s="86">
        <v>271931</v>
      </c>
      <c r="F29" s="86">
        <v>102143</v>
      </c>
      <c r="G29" s="87">
        <f>F29/E29</f>
        <v>0.37562102150913285</v>
      </c>
      <c r="H29" s="15"/>
    </row>
    <row r="30" spans="1:8" ht="15">
      <c r="A30" s="131" t="s">
        <v>136</v>
      </c>
      <c r="B30" s="129"/>
      <c r="C30" s="14"/>
      <c r="D30" s="85">
        <v>1</v>
      </c>
      <c r="E30" s="86">
        <v>277552</v>
      </c>
      <c r="F30" s="86">
        <v>84305.5</v>
      </c>
      <c r="G30" s="87">
        <f>F30/E30</f>
        <v>0.30374668530581656</v>
      </c>
      <c r="H30" s="15"/>
    </row>
    <row r="31" spans="1:8" ht="15">
      <c r="A31" s="131" t="s">
        <v>61</v>
      </c>
      <c r="B31" s="129"/>
      <c r="C31" s="14"/>
      <c r="D31" s="85"/>
      <c r="E31" s="88"/>
      <c r="F31" s="86"/>
      <c r="G31" s="87"/>
      <c r="H31" s="15"/>
    </row>
    <row r="32" spans="1:8" ht="15">
      <c r="A32" s="131" t="s">
        <v>146</v>
      </c>
      <c r="B32" s="129"/>
      <c r="C32" s="14"/>
      <c r="D32" s="85">
        <v>1</v>
      </c>
      <c r="E32" s="88">
        <v>447265</v>
      </c>
      <c r="F32" s="86">
        <v>23882</v>
      </c>
      <c r="G32" s="87">
        <f>F32/E32</f>
        <v>0.05339563793276916</v>
      </c>
      <c r="H32" s="15"/>
    </row>
    <row r="33" spans="1:8" ht="15">
      <c r="A33" s="131" t="s">
        <v>62</v>
      </c>
      <c r="B33" s="129"/>
      <c r="C33" s="14"/>
      <c r="D33" s="85">
        <v>26</v>
      </c>
      <c r="E33" s="88">
        <v>2997068</v>
      </c>
      <c r="F33" s="88">
        <v>615184.5</v>
      </c>
      <c r="G33" s="87">
        <f>F33/E33</f>
        <v>0.2052621095016863</v>
      </c>
      <c r="H33" s="15"/>
    </row>
    <row r="34" spans="1:8" ht="15">
      <c r="A34" s="128" t="s">
        <v>63</v>
      </c>
      <c r="B34" s="129"/>
      <c r="C34" s="14"/>
      <c r="D34" s="85">
        <v>1</v>
      </c>
      <c r="E34" s="86">
        <v>121681</v>
      </c>
      <c r="F34" s="86">
        <v>21269.5</v>
      </c>
      <c r="G34" s="87">
        <f>F34/E34</f>
        <v>0.17479721567048265</v>
      </c>
      <c r="H34" s="15"/>
    </row>
    <row r="35" spans="1:8" ht="15">
      <c r="A35" s="128" t="s">
        <v>110</v>
      </c>
      <c r="B35" s="129"/>
      <c r="C35" s="14"/>
      <c r="D35" s="85">
        <v>1</v>
      </c>
      <c r="E35" s="86">
        <v>301457</v>
      </c>
      <c r="F35" s="86">
        <v>103723</v>
      </c>
      <c r="G35" s="87">
        <f>F35/E35</f>
        <v>0.3440722889168273</v>
      </c>
      <c r="H35" s="15"/>
    </row>
    <row r="36" spans="1:8" ht="15">
      <c r="A36" s="16" t="s">
        <v>28</v>
      </c>
      <c r="B36" s="13"/>
      <c r="C36" s="14"/>
      <c r="D36" s="89"/>
      <c r="E36" s="90">
        <v>374030</v>
      </c>
      <c r="F36" s="86">
        <v>58663</v>
      </c>
      <c r="G36" s="91"/>
      <c r="H36" s="15"/>
    </row>
    <row r="37" spans="1:8" ht="15">
      <c r="A37" s="16" t="s">
        <v>29</v>
      </c>
      <c r="B37" s="13"/>
      <c r="C37" s="14"/>
      <c r="D37" s="89"/>
      <c r="E37" s="90"/>
      <c r="F37" s="86"/>
      <c r="G37" s="91"/>
      <c r="H37" s="15"/>
    </row>
    <row r="38" spans="1:8" ht="15">
      <c r="A38" s="16" t="s">
        <v>30</v>
      </c>
      <c r="B38" s="13"/>
      <c r="C38" s="14"/>
      <c r="D38" s="89"/>
      <c r="E38" s="90"/>
      <c r="F38" s="88"/>
      <c r="G38" s="91"/>
      <c r="H38" s="15"/>
    </row>
    <row r="39" spans="1:8" ht="15">
      <c r="A39" s="17"/>
      <c r="B39" s="18"/>
      <c r="C39" s="21"/>
      <c r="D39" s="89"/>
      <c r="E39" s="92"/>
      <c r="F39" s="92"/>
      <c r="G39" s="91"/>
      <c r="H39" s="15"/>
    </row>
    <row r="40" spans="1:8" ht="15">
      <c r="A40" s="19" t="s">
        <v>31</v>
      </c>
      <c r="B40" s="20"/>
      <c r="C40" s="22"/>
      <c r="D40" s="93">
        <f>SUM(D9:D39)</f>
        <v>81</v>
      </c>
      <c r="E40" s="94">
        <f>SUM(E9:E39)</f>
        <v>15271895</v>
      </c>
      <c r="F40" s="94">
        <f>SUM(F9:F39)</f>
        <v>3072272.4299999997</v>
      </c>
      <c r="G40" s="95">
        <f>F40/E40</f>
        <v>0.20117165747931084</v>
      </c>
      <c r="H40" s="2"/>
    </row>
    <row r="41" spans="1:8" ht="15">
      <c r="A41" s="22"/>
      <c r="B41" s="22"/>
      <c r="C41" s="24"/>
      <c r="D41" s="96"/>
      <c r="E41" s="97"/>
      <c r="F41" s="98"/>
      <c r="G41" s="98"/>
      <c r="H41" s="2"/>
    </row>
    <row r="42" spans="1:8" ht="17.25">
      <c r="A42" s="23" t="s">
        <v>32</v>
      </c>
      <c r="B42" s="24"/>
      <c r="C42" s="26"/>
      <c r="D42" s="99"/>
      <c r="E42" s="100"/>
      <c r="F42" s="101"/>
      <c r="G42" s="101"/>
      <c r="H42" s="2"/>
    </row>
    <row r="43" spans="1:8" ht="15">
      <c r="A43" s="26"/>
      <c r="B43" s="26"/>
      <c r="C43" s="26"/>
      <c r="D43" s="102"/>
      <c r="E43" s="99" t="s">
        <v>33</v>
      </c>
      <c r="F43" s="99" t="s">
        <v>33</v>
      </c>
      <c r="G43" s="99" t="s">
        <v>5</v>
      </c>
      <c r="H43" s="2"/>
    </row>
    <row r="44" spans="1:8" ht="1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">
      <c r="A45" s="27" t="s">
        <v>36</v>
      </c>
      <c r="B45" s="28"/>
      <c r="C45" s="14"/>
      <c r="D45" s="85">
        <v>172</v>
      </c>
      <c r="E45" s="86">
        <v>30044631.64</v>
      </c>
      <c r="F45" s="86">
        <v>1753153.43</v>
      </c>
      <c r="G45" s="87">
        <f aca="true" t="shared" si="1" ref="G45:G51">1-(+F45/E45)</f>
        <v>0.9416483633080748</v>
      </c>
      <c r="H45" s="15"/>
    </row>
    <row r="46" spans="1:8" ht="15">
      <c r="A46" s="27" t="s">
        <v>37</v>
      </c>
      <c r="B46" s="28"/>
      <c r="C46" s="14"/>
      <c r="D46" s="85">
        <v>2</v>
      </c>
      <c r="E46" s="86">
        <v>907773.35</v>
      </c>
      <c r="F46" s="86">
        <v>66986.7</v>
      </c>
      <c r="G46" s="87">
        <f t="shared" si="1"/>
        <v>0.9262076816861831</v>
      </c>
      <c r="H46" s="15"/>
    </row>
    <row r="47" spans="1:8" ht="15">
      <c r="A47" s="27" t="s">
        <v>38</v>
      </c>
      <c r="B47" s="28"/>
      <c r="C47" s="14"/>
      <c r="D47" s="85">
        <v>309</v>
      </c>
      <c r="E47" s="86">
        <v>29487939</v>
      </c>
      <c r="F47" s="86">
        <v>1833199.95</v>
      </c>
      <c r="G47" s="87">
        <f t="shared" si="1"/>
        <v>0.9378322116713549</v>
      </c>
      <c r="H47" s="15"/>
    </row>
    <row r="48" spans="1:8" ht="15">
      <c r="A48" s="27" t="s">
        <v>39</v>
      </c>
      <c r="B48" s="28"/>
      <c r="C48" s="14"/>
      <c r="D48" s="85">
        <v>23</v>
      </c>
      <c r="E48" s="86">
        <v>1073666</v>
      </c>
      <c r="F48" s="86">
        <v>96404.5</v>
      </c>
      <c r="G48" s="87">
        <f t="shared" si="1"/>
        <v>0.910209972188744</v>
      </c>
      <c r="H48" s="15"/>
    </row>
    <row r="49" spans="1:8" ht="15">
      <c r="A49" s="27" t="s">
        <v>40</v>
      </c>
      <c r="B49" s="28"/>
      <c r="C49" s="14"/>
      <c r="D49" s="85">
        <v>135</v>
      </c>
      <c r="E49" s="86">
        <v>14577951.65</v>
      </c>
      <c r="F49" s="86">
        <v>1130803.58</v>
      </c>
      <c r="G49" s="87">
        <f t="shared" si="1"/>
        <v>0.922430557656569</v>
      </c>
      <c r="H49" s="15"/>
    </row>
    <row r="50" spans="1:8" ht="15">
      <c r="A50" s="27" t="s">
        <v>41</v>
      </c>
      <c r="B50" s="28"/>
      <c r="C50" s="14"/>
      <c r="D50" s="85">
        <v>3</v>
      </c>
      <c r="E50" s="86">
        <v>258970</v>
      </c>
      <c r="F50" s="86">
        <v>39408</v>
      </c>
      <c r="G50" s="87">
        <f t="shared" si="1"/>
        <v>0.8478279337374985</v>
      </c>
      <c r="H50" s="15"/>
    </row>
    <row r="51" spans="1:8" ht="15">
      <c r="A51" s="27" t="s">
        <v>42</v>
      </c>
      <c r="B51" s="28"/>
      <c r="C51" s="14"/>
      <c r="D51" s="85">
        <v>36</v>
      </c>
      <c r="E51" s="86">
        <v>2755100</v>
      </c>
      <c r="F51" s="86">
        <v>288003.57</v>
      </c>
      <c r="G51" s="87">
        <f t="shared" si="1"/>
        <v>0.895465293455773</v>
      </c>
      <c r="H51" s="15"/>
    </row>
    <row r="52" spans="1:8" ht="15">
      <c r="A52" s="27" t="s">
        <v>43</v>
      </c>
      <c r="B52" s="28"/>
      <c r="C52" s="14"/>
      <c r="D52" s="85"/>
      <c r="E52" s="86"/>
      <c r="F52" s="86"/>
      <c r="G52" s="87"/>
      <c r="H52" s="15"/>
    </row>
    <row r="53" spans="1:8" ht="15">
      <c r="A53" s="27" t="s">
        <v>44</v>
      </c>
      <c r="B53" s="28"/>
      <c r="C53" s="14"/>
      <c r="D53" s="85">
        <v>4</v>
      </c>
      <c r="E53" s="86">
        <v>549200</v>
      </c>
      <c r="F53" s="86">
        <v>28025</v>
      </c>
      <c r="G53" s="87">
        <f>1-(+F53/E53)</f>
        <v>0.9489712308812819</v>
      </c>
      <c r="H53" s="15"/>
    </row>
    <row r="54" spans="1:8" ht="15">
      <c r="A54" s="29" t="s">
        <v>64</v>
      </c>
      <c r="B54" s="30"/>
      <c r="C54" s="14"/>
      <c r="D54" s="85">
        <v>2</v>
      </c>
      <c r="E54" s="86">
        <v>414600</v>
      </c>
      <c r="F54" s="86">
        <v>-22700</v>
      </c>
      <c r="G54" s="87">
        <f>1-(+F54/E54)</f>
        <v>1.0547515677761699</v>
      </c>
      <c r="H54" s="15"/>
    </row>
    <row r="55" spans="1:8" ht="15">
      <c r="A55" s="27" t="s">
        <v>65</v>
      </c>
      <c r="B55" s="30"/>
      <c r="C55" s="14"/>
      <c r="D55" s="85">
        <v>1317</v>
      </c>
      <c r="E55" s="86">
        <v>105062268.79</v>
      </c>
      <c r="F55" s="86">
        <v>12276279.7</v>
      </c>
      <c r="G55" s="87">
        <f>1-(+F55/E55)</f>
        <v>0.8831523453530401</v>
      </c>
      <c r="H55" s="15"/>
    </row>
    <row r="56" spans="1:8" ht="15">
      <c r="A56" s="27" t="s">
        <v>66</v>
      </c>
      <c r="B56" s="30"/>
      <c r="C56" s="14"/>
      <c r="D56" s="85"/>
      <c r="E56" s="86"/>
      <c r="F56" s="86"/>
      <c r="G56" s="87"/>
      <c r="H56" s="15"/>
    </row>
    <row r="57" spans="1:8" ht="15">
      <c r="A57" s="31" t="s">
        <v>45</v>
      </c>
      <c r="B57" s="30"/>
      <c r="C57" s="14"/>
      <c r="D57" s="89"/>
      <c r="E57" s="109"/>
      <c r="F57" s="86"/>
      <c r="G57" s="91"/>
      <c r="H57" s="15"/>
    </row>
    <row r="58" spans="1:8" ht="15">
      <c r="A58" s="16" t="s">
        <v>46</v>
      </c>
      <c r="B58" s="28"/>
      <c r="C58" s="14"/>
      <c r="D58" s="89"/>
      <c r="E58" s="109"/>
      <c r="F58" s="86"/>
      <c r="G58" s="91"/>
      <c r="H58" s="15"/>
    </row>
    <row r="59" spans="1:8" ht="15">
      <c r="A59" s="16" t="s">
        <v>47</v>
      </c>
      <c r="B59" s="28"/>
      <c r="C59" s="14"/>
      <c r="D59" s="89"/>
      <c r="E59" s="90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90"/>
      <c r="F60" s="88"/>
      <c r="G60" s="91"/>
      <c r="H60" s="15"/>
    </row>
    <row r="61" spans="1:8" ht="15">
      <c r="A61" s="32"/>
      <c r="B61" s="18"/>
      <c r="C61" s="21"/>
      <c r="D61" s="89"/>
      <c r="E61" s="92"/>
      <c r="F61" s="92"/>
      <c r="G61" s="91"/>
      <c r="H61" s="15"/>
    </row>
    <row r="62" spans="1:8" ht="15">
      <c r="A62" s="20" t="s">
        <v>48</v>
      </c>
      <c r="B62" s="20"/>
      <c r="C62" s="33"/>
      <c r="D62" s="93">
        <f>SUM(D45:D58)</f>
        <v>2003</v>
      </c>
      <c r="E62" s="94">
        <f>SUM(E45:E61)</f>
        <v>185132100.43</v>
      </c>
      <c r="F62" s="94">
        <f>SUM(F45:F61)</f>
        <v>17489564.43</v>
      </c>
      <c r="G62" s="95">
        <f>1-(+F62/E62)</f>
        <v>0.9055292713182771</v>
      </c>
      <c r="H62" s="2"/>
    </row>
    <row r="63" spans="1:8" ht="17.25">
      <c r="A63" s="33"/>
      <c r="B63" s="33"/>
      <c r="C63" s="36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9"/>
      <c r="D64" s="106"/>
      <c r="E64" s="106"/>
      <c r="F64" s="107">
        <f>F62+F40</f>
        <v>20561836.86</v>
      </c>
      <c r="G64" s="10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38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113</v>
      </c>
      <c r="B9" s="129"/>
      <c r="C9" s="14"/>
      <c r="D9" s="85"/>
      <c r="E9" s="113"/>
      <c r="F9" s="86"/>
      <c r="G9" s="87"/>
      <c r="H9" s="15"/>
    </row>
    <row r="10" spans="1:8" ht="15">
      <c r="A10" s="128" t="s">
        <v>11</v>
      </c>
      <c r="B10" s="129"/>
      <c r="C10" s="14"/>
      <c r="D10" s="85">
        <v>6</v>
      </c>
      <c r="E10" s="113">
        <v>2418910</v>
      </c>
      <c r="F10" s="86">
        <v>536123</v>
      </c>
      <c r="G10" s="114">
        <f>F10/E10</f>
        <v>0.2216382585544729</v>
      </c>
      <c r="H10" s="15"/>
    </row>
    <row r="11" spans="1:8" ht="15">
      <c r="A11" s="128" t="s">
        <v>116</v>
      </c>
      <c r="B11" s="129"/>
      <c r="C11" s="14"/>
      <c r="D11" s="85">
        <v>6</v>
      </c>
      <c r="E11" s="113">
        <v>595064</v>
      </c>
      <c r="F11" s="86">
        <v>185919</v>
      </c>
      <c r="G11" s="114">
        <f>F11/E11</f>
        <v>0.31243530107685896</v>
      </c>
      <c r="H11" s="15"/>
    </row>
    <row r="12" spans="1:8" ht="15">
      <c r="A12" s="128" t="s">
        <v>73</v>
      </c>
      <c r="B12" s="129"/>
      <c r="C12" s="14"/>
      <c r="D12" s="85">
        <v>2</v>
      </c>
      <c r="E12" s="113">
        <v>230087</v>
      </c>
      <c r="F12" s="86">
        <v>90537.5</v>
      </c>
      <c r="G12" s="114">
        <f>F12/E12</f>
        <v>0.3934924615471539</v>
      </c>
      <c r="H12" s="15"/>
    </row>
    <row r="13" spans="1:8" ht="15">
      <c r="A13" s="128" t="s">
        <v>120</v>
      </c>
      <c r="B13" s="129"/>
      <c r="C13" s="14"/>
      <c r="D13" s="85"/>
      <c r="E13" s="113"/>
      <c r="F13" s="86"/>
      <c r="G13" s="114"/>
      <c r="H13" s="15"/>
    </row>
    <row r="14" spans="1:8" ht="15">
      <c r="A14" s="128" t="s">
        <v>25</v>
      </c>
      <c r="B14" s="129"/>
      <c r="C14" s="14"/>
      <c r="D14" s="85">
        <v>2</v>
      </c>
      <c r="E14" s="113">
        <v>446505</v>
      </c>
      <c r="F14" s="86">
        <v>146173.5</v>
      </c>
      <c r="G14" s="114">
        <f>F14/E14</f>
        <v>0.3273725938119394</v>
      </c>
      <c r="H14" s="15"/>
    </row>
    <row r="15" spans="1:8" ht="15">
      <c r="A15" s="128" t="s">
        <v>57</v>
      </c>
      <c r="B15" s="129"/>
      <c r="C15" s="14"/>
      <c r="D15" s="85"/>
      <c r="E15" s="113"/>
      <c r="F15" s="86"/>
      <c r="G15" s="114"/>
      <c r="H15" s="15"/>
    </row>
    <row r="16" spans="1:8" ht="15">
      <c r="A16" s="128" t="s">
        <v>10</v>
      </c>
      <c r="B16" s="129"/>
      <c r="C16" s="14"/>
      <c r="D16" s="85"/>
      <c r="E16" s="113"/>
      <c r="F16" s="86"/>
      <c r="G16" s="114"/>
      <c r="H16" s="15"/>
    </row>
    <row r="17" spans="1:8" ht="15">
      <c r="A17" s="128" t="s">
        <v>14</v>
      </c>
      <c r="B17" s="129"/>
      <c r="C17" s="14"/>
      <c r="D17" s="85">
        <v>2</v>
      </c>
      <c r="E17" s="113">
        <v>1218188</v>
      </c>
      <c r="F17" s="86">
        <v>143498.5</v>
      </c>
      <c r="G17" s="87">
        <f aca="true" t="shared" si="0" ref="G17:G23">F17/E17</f>
        <v>0.11779667834521437</v>
      </c>
      <c r="H17" s="15"/>
    </row>
    <row r="18" spans="1:8" ht="15">
      <c r="A18" s="128" t="s">
        <v>15</v>
      </c>
      <c r="B18" s="129"/>
      <c r="C18" s="14"/>
      <c r="D18" s="85">
        <v>2</v>
      </c>
      <c r="E18" s="113">
        <v>1360858</v>
      </c>
      <c r="F18" s="86">
        <v>371880.5</v>
      </c>
      <c r="G18" s="114">
        <f t="shared" si="0"/>
        <v>0.273269143437449</v>
      </c>
      <c r="H18" s="15"/>
    </row>
    <row r="19" spans="1:8" ht="15">
      <c r="A19" s="128" t="s">
        <v>58</v>
      </c>
      <c r="B19" s="129"/>
      <c r="C19" s="14"/>
      <c r="D19" s="85">
        <v>1</v>
      </c>
      <c r="E19" s="113">
        <v>282377</v>
      </c>
      <c r="F19" s="86">
        <v>-134400.5</v>
      </c>
      <c r="G19" s="87">
        <f t="shared" si="0"/>
        <v>-0.4759612149714743</v>
      </c>
      <c r="H19" s="15"/>
    </row>
    <row r="20" spans="1:8" ht="15">
      <c r="A20" s="128" t="s">
        <v>17</v>
      </c>
      <c r="B20" s="129"/>
      <c r="C20" s="14"/>
      <c r="D20" s="85"/>
      <c r="E20" s="113"/>
      <c r="F20" s="86"/>
      <c r="G20" s="87"/>
      <c r="H20" s="15"/>
    </row>
    <row r="21" spans="1:8" ht="15">
      <c r="A21" s="128" t="s">
        <v>131</v>
      </c>
      <c r="B21" s="129"/>
      <c r="C21" s="14"/>
      <c r="D21" s="85"/>
      <c r="E21" s="113"/>
      <c r="F21" s="86"/>
      <c r="G21" s="87"/>
      <c r="H21" s="15"/>
    </row>
    <row r="22" spans="1:8" ht="15">
      <c r="A22" s="128" t="s">
        <v>59</v>
      </c>
      <c r="B22" s="129"/>
      <c r="C22" s="14"/>
      <c r="D22" s="85">
        <v>7</v>
      </c>
      <c r="E22" s="113">
        <v>3894023</v>
      </c>
      <c r="F22" s="86">
        <v>698568.5</v>
      </c>
      <c r="G22" s="87">
        <f t="shared" si="0"/>
        <v>0.1793950626383049</v>
      </c>
      <c r="H22" s="15"/>
    </row>
    <row r="23" spans="1:8" ht="15">
      <c r="A23" s="128" t="s">
        <v>60</v>
      </c>
      <c r="B23" s="129"/>
      <c r="C23" s="14"/>
      <c r="D23" s="85">
        <v>3</v>
      </c>
      <c r="E23" s="113">
        <v>1618482</v>
      </c>
      <c r="F23" s="86">
        <v>237753</v>
      </c>
      <c r="G23" s="87">
        <f t="shared" si="0"/>
        <v>0.146898760690573</v>
      </c>
      <c r="H23" s="15"/>
    </row>
    <row r="24" spans="1:8" ht="15">
      <c r="A24" s="130" t="s">
        <v>20</v>
      </c>
      <c r="B24" s="129"/>
      <c r="C24" s="14"/>
      <c r="D24" s="85">
        <v>4</v>
      </c>
      <c r="E24" s="113">
        <v>752631</v>
      </c>
      <c r="F24" s="86">
        <v>161406.5</v>
      </c>
      <c r="G24" s="87">
        <f>F24/E24</f>
        <v>0.2144563537776148</v>
      </c>
      <c r="H24" s="15"/>
    </row>
    <row r="25" spans="1:8" ht="15">
      <c r="A25" s="130" t="s">
        <v>21</v>
      </c>
      <c r="B25" s="129"/>
      <c r="C25" s="14"/>
      <c r="D25" s="85">
        <v>13</v>
      </c>
      <c r="E25" s="113">
        <v>161324</v>
      </c>
      <c r="F25" s="86">
        <v>161324</v>
      </c>
      <c r="G25" s="87">
        <f>F25/E25</f>
        <v>1</v>
      </c>
      <c r="H25" s="15"/>
    </row>
    <row r="26" spans="1:8" ht="15">
      <c r="A26" s="131" t="s">
        <v>22</v>
      </c>
      <c r="B26" s="129"/>
      <c r="C26" s="14"/>
      <c r="D26" s="85"/>
      <c r="E26" s="113"/>
      <c r="F26" s="86"/>
      <c r="G26" s="87"/>
      <c r="H26" s="15"/>
    </row>
    <row r="27" spans="1:8" ht="15">
      <c r="A27" s="131" t="s">
        <v>23</v>
      </c>
      <c r="B27" s="129"/>
      <c r="C27" s="14"/>
      <c r="D27" s="85"/>
      <c r="E27" s="113">
        <v>40298</v>
      </c>
      <c r="F27" s="86">
        <v>16102</v>
      </c>
      <c r="G27" s="87">
        <f>F27/E27</f>
        <v>0.3995731798104124</v>
      </c>
      <c r="H27" s="15"/>
    </row>
    <row r="28" spans="1:8" ht="15">
      <c r="A28" s="128" t="s">
        <v>143</v>
      </c>
      <c r="B28" s="129"/>
      <c r="C28" s="14"/>
      <c r="D28" s="85">
        <v>1</v>
      </c>
      <c r="E28" s="113">
        <v>133632</v>
      </c>
      <c r="F28" s="86">
        <v>35125</v>
      </c>
      <c r="G28" s="114">
        <f>F28/E28</f>
        <v>0.2628487188697318</v>
      </c>
      <c r="H28" s="15"/>
    </row>
    <row r="29" spans="1:8" ht="15">
      <c r="A29" s="131" t="s">
        <v>24</v>
      </c>
      <c r="B29" s="129"/>
      <c r="C29" s="14"/>
      <c r="D29" s="85">
        <v>1</v>
      </c>
      <c r="E29" s="113">
        <v>199262</v>
      </c>
      <c r="F29" s="86">
        <v>82158.5</v>
      </c>
      <c r="G29" s="87">
        <f>F29/E29</f>
        <v>0.4123139384328171</v>
      </c>
      <c r="H29" s="15"/>
    </row>
    <row r="30" spans="1:8" ht="15">
      <c r="A30" s="131" t="s">
        <v>136</v>
      </c>
      <c r="B30" s="129"/>
      <c r="C30" s="14"/>
      <c r="D30" s="115"/>
      <c r="E30" s="113"/>
      <c r="F30" s="113"/>
      <c r="G30" s="116"/>
      <c r="H30" s="15"/>
    </row>
    <row r="31" spans="1:8" ht="15">
      <c r="A31" s="131" t="s">
        <v>61</v>
      </c>
      <c r="B31" s="129"/>
      <c r="C31" s="14"/>
      <c r="D31" s="85"/>
      <c r="E31" s="117"/>
      <c r="F31" s="86"/>
      <c r="G31" s="114"/>
      <c r="H31" s="15"/>
    </row>
    <row r="32" spans="1:8" ht="15">
      <c r="A32" s="131" t="s">
        <v>146</v>
      </c>
      <c r="B32" s="129"/>
      <c r="C32" s="14"/>
      <c r="D32" s="85"/>
      <c r="E32" s="117"/>
      <c r="F32" s="86"/>
      <c r="G32" s="114"/>
      <c r="H32" s="15"/>
    </row>
    <row r="33" spans="1:8" ht="15">
      <c r="A33" s="131" t="s">
        <v>62</v>
      </c>
      <c r="B33" s="129"/>
      <c r="C33" s="14"/>
      <c r="D33" s="85">
        <v>12</v>
      </c>
      <c r="E33" s="117">
        <v>1162985</v>
      </c>
      <c r="F33" s="88">
        <v>158823</v>
      </c>
      <c r="G33" s="114">
        <f>F33/E33</f>
        <v>0.1365649599951848</v>
      </c>
      <c r="H33" s="15"/>
    </row>
    <row r="34" spans="1:8" ht="15">
      <c r="A34" s="128" t="s">
        <v>63</v>
      </c>
      <c r="B34" s="129"/>
      <c r="C34" s="14"/>
      <c r="D34" s="85"/>
      <c r="E34" s="113"/>
      <c r="F34" s="86"/>
      <c r="G34" s="114"/>
      <c r="H34" s="15"/>
    </row>
    <row r="35" spans="1:8" ht="15">
      <c r="A35" s="128" t="s">
        <v>110</v>
      </c>
      <c r="B35" s="129"/>
      <c r="C35" s="14"/>
      <c r="D35" s="85">
        <v>1</v>
      </c>
      <c r="E35" s="113">
        <v>213201</v>
      </c>
      <c r="F35" s="86">
        <v>53643</v>
      </c>
      <c r="G35" s="114">
        <f>F35/E35</f>
        <v>0.25160763786286183</v>
      </c>
      <c r="H35" s="15"/>
    </row>
    <row r="36" spans="1:8" ht="15">
      <c r="A36" s="16" t="s">
        <v>28</v>
      </c>
      <c r="B36" s="13"/>
      <c r="C36" s="14"/>
      <c r="D36" s="89"/>
      <c r="E36" s="117">
        <v>82850</v>
      </c>
      <c r="F36" s="88">
        <v>16557</v>
      </c>
      <c r="G36" s="91"/>
      <c r="H36" s="15"/>
    </row>
    <row r="37" spans="1:8" ht="15">
      <c r="A37" s="16" t="s">
        <v>29</v>
      </c>
      <c r="B37" s="13"/>
      <c r="C37" s="14"/>
      <c r="D37" s="89"/>
      <c r="E37" s="117"/>
      <c r="F37" s="88">
        <v>30</v>
      </c>
      <c r="G37" s="91"/>
      <c r="H37" s="15"/>
    </row>
    <row r="38" spans="1:8" ht="15">
      <c r="A38" s="16" t="s">
        <v>30</v>
      </c>
      <c r="B38" s="13"/>
      <c r="C38" s="14"/>
      <c r="D38" s="89"/>
      <c r="E38" s="113"/>
      <c r="F38" s="86"/>
      <c r="G38" s="91"/>
      <c r="H38" s="15"/>
    </row>
    <row r="39" spans="1:8" ht="15">
      <c r="A39" s="17"/>
      <c r="B39" s="18"/>
      <c r="C39" s="21"/>
      <c r="D39" s="89"/>
      <c r="E39" s="92"/>
      <c r="F39" s="92"/>
      <c r="G39" s="91"/>
      <c r="H39" s="15"/>
    </row>
    <row r="40" spans="1:8" ht="15">
      <c r="A40" s="19" t="s">
        <v>31</v>
      </c>
      <c r="B40" s="20"/>
      <c r="C40" s="22"/>
      <c r="D40" s="93">
        <f>SUM(D9:D39)</f>
        <v>63</v>
      </c>
      <c r="E40" s="94">
        <f>SUM(E9:E39)</f>
        <v>14810677</v>
      </c>
      <c r="F40" s="94">
        <f>SUM(F9:F39)</f>
        <v>2961222</v>
      </c>
      <c r="G40" s="95">
        <f>F40/E40</f>
        <v>0.19993832827493302</v>
      </c>
      <c r="H40" s="2"/>
    </row>
    <row r="41" spans="1:8" ht="15">
      <c r="A41" s="22"/>
      <c r="B41" s="22"/>
      <c r="C41" s="24"/>
      <c r="D41" s="96"/>
      <c r="E41" s="97"/>
      <c r="F41" s="98"/>
      <c r="G41" s="98"/>
      <c r="H41" s="2"/>
    </row>
    <row r="42" spans="1:8" ht="17.25">
      <c r="A42" s="23" t="s">
        <v>32</v>
      </c>
      <c r="B42" s="24"/>
      <c r="C42" s="26"/>
      <c r="D42" s="99"/>
      <c r="E42" s="100"/>
      <c r="F42" s="101"/>
      <c r="G42" s="101"/>
      <c r="H42" s="2"/>
    </row>
    <row r="43" spans="1:8" ht="15">
      <c r="A43" s="26"/>
      <c r="B43" s="26"/>
      <c r="C43" s="26"/>
      <c r="D43" s="102"/>
      <c r="E43" s="99" t="s">
        <v>33</v>
      </c>
      <c r="F43" s="99" t="s">
        <v>33</v>
      </c>
      <c r="G43" s="99" t="s">
        <v>5</v>
      </c>
      <c r="H43" s="2"/>
    </row>
    <row r="44" spans="1:8" ht="1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">
      <c r="A45" s="27" t="s">
        <v>36</v>
      </c>
      <c r="B45" s="28"/>
      <c r="C45" s="14"/>
      <c r="D45" s="85">
        <v>85</v>
      </c>
      <c r="E45" s="86">
        <v>9369624.15</v>
      </c>
      <c r="F45" s="86">
        <v>610911.51</v>
      </c>
      <c r="G45" s="87">
        <f>1-(+F45/E45)</f>
        <v>0.9347987176198524</v>
      </c>
      <c r="H45" s="15"/>
    </row>
    <row r="46" spans="1:8" ht="15">
      <c r="A46" s="27" t="s">
        <v>37</v>
      </c>
      <c r="B46" s="28"/>
      <c r="C46" s="14"/>
      <c r="D46" s="85">
        <v>3</v>
      </c>
      <c r="E46" s="86">
        <v>1388296.84</v>
      </c>
      <c r="F46" s="86">
        <v>124844.11</v>
      </c>
      <c r="G46" s="87">
        <f aca="true" t="shared" si="1" ref="G46:G55">1-(+F46/E46)</f>
        <v>0.91007390753695</v>
      </c>
      <c r="H46" s="15"/>
    </row>
    <row r="47" spans="1:8" ht="15">
      <c r="A47" s="27" t="s">
        <v>38</v>
      </c>
      <c r="B47" s="28"/>
      <c r="C47" s="14"/>
      <c r="D47" s="85">
        <v>196</v>
      </c>
      <c r="E47" s="86">
        <v>17266446.75</v>
      </c>
      <c r="F47" s="86">
        <v>1059864.46</v>
      </c>
      <c r="G47" s="87">
        <f t="shared" si="1"/>
        <v>0.9386171066145963</v>
      </c>
      <c r="H47" s="15"/>
    </row>
    <row r="48" spans="1:8" ht="15">
      <c r="A48" s="27" t="s">
        <v>39</v>
      </c>
      <c r="B48" s="28"/>
      <c r="C48" s="14"/>
      <c r="D48" s="85">
        <v>9</v>
      </c>
      <c r="E48" s="86">
        <v>1304572</v>
      </c>
      <c r="F48" s="86">
        <v>82046.19</v>
      </c>
      <c r="G48" s="87">
        <f t="shared" si="1"/>
        <v>0.9371087299129524</v>
      </c>
      <c r="H48" s="15"/>
    </row>
    <row r="49" spans="1:8" ht="15">
      <c r="A49" s="27" t="s">
        <v>40</v>
      </c>
      <c r="B49" s="28"/>
      <c r="C49" s="14"/>
      <c r="D49" s="85">
        <v>136</v>
      </c>
      <c r="E49" s="86">
        <v>14889650.65</v>
      </c>
      <c r="F49" s="86">
        <v>1096901.96</v>
      </c>
      <c r="G49" s="87">
        <f t="shared" si="1"/>
        <v>0.9263312494171917</v>
      </c>
      <c r="H49" s="15"/>
    </row>
    <row r="50" spans="1:8" ht="15">
      <c r="A50" s="27" t="s">
        <v>41</v>
      </c>
      <c r="B50" s="28"/>
      <c r="C50" s="14"/>
      <c r="D50" s="85">
        <v>9</v>
      </c>
      <c r="E50" s="86">
        <v>1670442</v>
      </c>
      <c r="F50" s="86">
        <v>40497</v>
      </c>
      <c r="G50" s="87">
        <f t="shared" si="1"/>
        <v>0.9757567158871724</v>
      </c>
      <c r="H50" s="15"/>
    </row>
    <row r="51" spans="1:8" ht="15">
      <c r="A51" s="27" t="s">
        <v>42</v>
      </c>
      <c r="B51" s="28"/>
      <c r="C51" s="14"/>
      <c r="D51" s="85">
        <v>16</v>
      </c>
      <c r="E51" s="86">
        <v>2216315</v>
      </c>
      <c r="F51" s="86">
        <v>231310</v>
      </c>
      <c r="G51" s="87">
        <f t="shared" si="1"/>
        <v>0.8956330665992875</v>
      </c>
      <c r="H51" s="15"/>
    </row>
    <row r="52" spans="1:8" ht="15">
      <c r="A52" s="27" t="s">
        <v>43</v>
      </c>
      <c r="B52" s="28"/>
      <c r="C52" s="14"/>
      <c r="D52" s="85">
        <v>3</v>
      </c>
      <c r="E52" s="86">
        <v>264610</v>
      </c>
      <c r="F52" s="86">
        <v>35270</v>
      </c>
      <c r="G52" s="87">
        <f t="shared" si="1"/>
        <v>0.8667094969955784</v>
      </c>
      <c r="H52" s="15"/>
    </row>
    <row r="53" spans="1:8" ht="15">
      <c r="A53" s="27" t="s">
        <v>44</v>
      </c>
      <c r="B53" s="28"/>
      <c r="C53" s="14"/>
      <c r="D53" s="85">
        <v>3</v>
      </c>
      <c r="E53" s="86">
        <v>517325</v>
      </c>
      <c r="F53" s="86">
        <v>59175</v>
      </c>
      <c r="G53" s="87">
        <f t="shared" si="1"/>
        <v>0.8856134924853816</v>
      </c>
      <c r="H53" s="15"/>
    </row>
    <row r="54" spans="1:8" ht="15">
      <c r="A54" s="29" t="s">
        <v>64</v>
      </c>
      <c r="B54" s="30"/>
      <c r="C54" s="14"/>
      <c r="D54" s="85">
        <v>4</v>
      </c>
      <c r="E54" s="86">
        <v>148500</v>
      </c>
      <c r="F54" s="86">
        <v>-31800</v>
      </c>
      <c r="G54" s="87">
        <f t="shared" si="1"/>
        <v>1.2141414141414142</v>
      </c>
      <c r="H54" s="15"/>
    </row>
    <row r="55" spans="1:8" ht="15">
      <c r="A55" s="27" t="s">
        <v>65</v>
      </c>
      <c r="B55" s="30"/>
      <c r="C55" s="14"/>
      <c r="D55" s="85">
        <v>830</v>
      </c>
      <c r="E55" s="86">
        <v>71700586.31</v>
      </c>
      <c r="F55" s="86">
        <v>8210518.8</v>
      </c>
      <c r="G55" s="87">
        <f t="shared" si="1"/>
        <v>0.8854888192336178</v>
      </c>
      <c r="H55" s="15"/>
    </row>
    <row r="56" spans="1:8" ht="15">
      <c r="A56" s="27" t="s">
        <v>66</v>
      </c>
      <c r="B56" s="30"/>
      <c r="C56" s="14"/>
      <c r="D56" s="85"/>
      <c r="E56" s="86"/>
      <c r="F56" s="86"/>
      <c r="G56" s="87"/>
      <c r="H56" s="15"/>
    </row>
    <row r="57" spans="1:8" ht="15">
      <c r="A57" s="31" t="s">
        <v>45</v>
      </c>
      <c r="B57" s="30"/>
      <c r="C57" s="14"/>
      <c r="D57" s="89"/>
      <c r="E57" s="109"/>
      <c r="F57" s="86"/>
      <c r="G57" s="91"/>
      <c r="H57" s="15"/>
    </row>
    <row r="58" spans="1:8" ht="15">
      <c r="A58" s="16" t="s">
        <v>46</v>
      </c>
      <c r="B58" s="28"/>
      <c r="C58" s="14"/>
      <c r="D58" s="89"/>
      <c r="E58" s="109"/>
      <c r="F58" s="86"/>
      <c r="G58" s="91"/>
      <c r="H58" s="15"/>
    </row>
    <row r="59" spans="1:8" ht="15">
      <c r="A59" s="16" t="s">
        <v>47</v>
      </c>
      <c r="B59" s="28"/>
      <c r="C59" s="14"/>
      <c r="D59" s="89"/>
      <c r="E59" s="90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108"/>
      <c r="F60" s="86"/>
      <c r="G60" s="91"/>
      <c r="H60" s="15"/>
    </row>
    <row r="61" spans="1:8" ht="15">
      <c r="A61" s="32"/>
      <c r="B61" s="18"/>
      <c r="C61" s="21"/>
      <c r="D61" s="89"/>
      <c r="E61" s="110"/>
      <c r="F61" s="92"/>
      <c r="G61" s="91"/>
      <c r="H61" s="2"/>
    </row>
    <row r="62" spans="1:8" ht="17.25">
      <c r="A62" s="20" t="s">
        <v>48</v>
      </c>
      <c r="B62" s="20"/>
      <c r="C62" s="39"/>
      <c r="D62" s="93">
        <f>SUM(D45:D58)</f>
        <v>1294</v>
      </c>
      <c r="E62" s="94">
        <f>SUM(E45:E61)</f>
        <v>120736368.7</v>
      </c>
      <c r="F62" s="94">
        <f>SUM(F45:F61)</f>
        <v>11519539.03</v>
      </c>
      <c r="G62" s="95">
        <f>1-(F62/E62)</f>
        <v>0.9045893200695542</v>
      </c>
      <c r="H62" s="2"/>
    </row>
    <row r="63" spans="1:8" ht="17.25">
      <c r="A63" s="33"/>
      <c r="B63" s="33"/>
      <c r="C63" s="39"/>
      <c r="D63" s="111"/>
      <c r="E63" s="105"/>
      <c r="F63" s="34"/>
      <c r="G63" s="34"/>
      <c r="H63" s="2"/>
    </row>
    <row r="64" spans="1:8" ht="17.25">
      <c r="A64" s="35" t="s">
        <v>49</v>
      </c>
      <c r="B64" s="36"/>
      <c r="C64" s="39"/>
      <c r="D64" s="112"/>
      <c r="E64" s="106"/>
      <c r="F64" s="107">
        <f>F62+F40</f>
        <v>14480761.03</v>
      </c>
      <c r="G64" s="106"/>
      <c r="H64" s="2"/>
    </row>
    <row r="65" spans="1:8" ht="1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129</v>
      </c>
      <c r="B9" s="129"/>
      <c r="C9" s="14"/>
      <c r="D9" s="85"/>
      <c r="E9" s="86"/>
      <c r="F9" s="86"/>
      <c r="G9" s="87"/>
      <c r="H9" s="15"/>
    </row>
    <row r="10" spans="1:8" ht="15">
      <c r="A10" s="128" t="s">
        <v>11</v>
      </c>
      <c r="B10" s="129"/>
      <c r="C10" s="14"/>
      <c r="D10" s="85">
        <v>2</v>
      </c>
      <c r="E10" s="86">
        <v>220630</v>
      </c>
      <c r="F10" s="86">
        <v>47663</v>
      </c>
      <c r="G10" s="87">
        <f aca="true" t="shared" si="0" ref="G10:G15">F10/E10</f>
        <v>0.2160313647282781</v>
      </c>
      <c r="H10" s="15"/>
    </row>
    <row r="11" spans="1:8" ht="15">
      <c r="A11" s="128" t="s">
        <v>113</v>
      </c>
      <c r="B11" s="129"/>
      <c r="C11" s="14"/>
      <c r="D11" s="85"/>
      <c r="E11" s="86"/>
      <c r="F11" s="86"/>
      <c r="G11" s="87"/>
      <c r="H11" s="15"/>
    </row>
    <row r="12" spans="1:8" ht="15">
      <c r="A12" s="128" t="s">
        <v>69</v>
      </c>
      <c r="B12" s="129"/>
      <c r="C12" s="14"/>
      <c r="D12" s="85">
        <v>1</v>
      </c>
      <c r="E12" s="86">
        <v>103500</v>
      </c>
      <c r="F12" s="86">
        <v>7498</v>
      </c>
      <c r="G12" s="87">
        <f t="shared" si="0"/>
        <v>0.07244444444444445</v>
      </c>
      <c r="H12" s="15"/>
    </row>
    <row r="13" spans="1:8" ht="15">
      <c r="A13" s="128" t="s">
        <v>70</v>
      </c>
      <c r="B13" s="129"/>
      <c r="C13" s="14"/>
      <c r="D13" s="85">
        <v>1</v>
      </c>
      <c r="E13" s="86">
        <v>13032</v>
      </c>
      <c r="F13" s="86">
        <v>5984</v>
      </c>
      <c r="G13" s="87">
        <f t="shared" si="0"/>
        <v>0.45917740945365254</v>
      </c>
      <c r="H13" s="15"/>
    </row>
    <row r="14" spans="1:8" ht="15">
      <c r="A14" s="128" t="s">
        <v>128</v>
      </c>
      <c r="B14" s="129"/>
      <c r="C14" s="14"/>
      <c r="D14" s="85"/>
      <c r="E14" s="86"/>
      <c r="F14" s="86"/>
      <c r="G14" s="87"/>
      <c r="H14" s="15"/>
    </row>
    <row r="15" spans="1:8" ht="15">
      <c r="A15" s="128" t="s">
        <v>25</v>
      </c>
      <c r="B15" s="129"/>
      <c r="C15" s="14"/>
      <c r="D15" s="85">
        <v>1</v>
      </c>
      <c r="E15" s="86">
        <v>3972</v>
      </c>
      <c r="F15" s="86">
        <v>-111</v>
      </c>
      <c r="G15" s="87">
        <f t="shared" si="0"/>
        <v>-0.027945619335347432</v>
      </c>
      <c r="H15" s="15"/>
    </row>
    <row r="16" spans="1:8" ht="15">
      <c r="A16" s="128" t="s">
        <v>124</v>
      </c>
      <c r="B16" s="129"/>
      <c r="C16" s="14"/>
      <c r="D16" s="85"/>
      <c r="E16" s="86"/>
      <c r="F16" s="86"/>
      <c r="G16" s="87"/>
      <c r="H16" s="15"/>
    </row>
    <row r="17" spans="1:8" ht="15">
      <c r="A17" s="128" t="s">
        <v>16</v>
      </c>
      <c r="B17" s="129"/>
      <c r="C17" s="14"/>
      <c r="D17" s="85"/>
      <c r="E17" s="86"/>
      <c r="F17" s="86"/>
      <c r="G17" s="87"/>
      <c r="H17" s="15"/>
    </row>
    <row r="18" spans="1:8" ht="15">
      <c r="A18" s="128" t="s">
        <v>14</v>
      </c>
      <c r="B18" s="129"/>
      <c r="C18" s="14"/>
      <c r="D18" s="85">
        <v>1</v>
      </c>
      <c r="E18" s="86">
        <v>469038</v>
      </c>
      <c r="F18" s="86">
        <v>162646</v>
      </c>
      <c r="G18" s="87">
        <f>F18/E18</f>
        <v>0.34676508086764823</v>
      </c>
      <c r="H18" s="15"/>
    </row>
    <row r="19" spans="1:8" ht="15">
      <c r="A19" s="128" t="s">
        <v>15</v>
      </c>
      <c r="B19" s="129"/>
      <c r="C19" s="14"/>
      <c r="D19" s="85"/>
      <c r="E19" s="86"/>
      <c r="F19" s="86"/>
      <c r="G19" s="87"/>
      <c r="H19" s="15"/>
    </row>
    <row r="20" spans="1:8" ht="15">
      <c r="A20" s="128" t="s">
        <v>114</v>
      </c>
      <c r="B20" s="129"/>
      <c r="C20" s="14"/>
      <c r="D20" s="85"/>
      <c r="E20" s="86"/>
      <c r="F20" s="86"/>
      <c r="G20" s="87"/>
      <c r="H20" s="15"/>
    </row>
    <row r="21" spans="1:8" ht="15">
      <c r="A21" s="128" t="s">
        <v>144</v>
      </c>
      <c r="B21" s="129"/>
      <c r="C21" s="14"/>
      <c r="D21" s="85"/>
      <c r="E21" s="86"/>
      <c r="F21" s="86"/>
      <c r="G21" s="87"/>
      <c r="H21" s="15"/>
    </row>
    <row r="22" spans="1:8" ht="15">
      <c r="A22" s="128" t="s">
        <v>149</v>
      </c>
      <c r="B22" s="129"/>
      <c r="C22" s="14"/>
      <c r="D22" s="85"/>
      <c r="E22" s="86"/>
      <c r="F22" s="86"/>
      <c r="G22" s="87"/>
      <c r="H22" s="15"/>
    </row>
    <row r="23" spans="1:8" ht="15">
      <c r="A23" s="128" t="s">
        <v>134</v>
      </c>
      <c r="B23" s="129"/>
      <c r="C23" s="14"/>
      <c r="D23" s="85">
        <v>4</v>
      </c>
      <c r="E23" s="86">
        <v>464289</v>
      </c>
      <c r="F23" s="86">
        <v>60265</v>
      </c>
      <c r="G23" s="87">
        <f>F23/E23</f>
        <v>0.1298006198725363</v>
      </c>
      <c r="H23" s="15"/>
    </row>
    <row r="24" spans="1:8" ht="15">
      <c r="A24" s="128" t="s">
        <v>10</v>
      </c>
      <c r="B24" s="129"/>
      <c r="C24" s="14"/>
      <c r="D24" s="85">
        <v>2</v>
      </c>
      <c r="E24" s="86">
        <v>1430</v>
      </c>
      <c r="F24" s="86">
        <v>-270</v>
      </c>
      <c r="G24" s="87">
        <f>F24/E24</f>
        <v>-0.1888111888111888</v>
      </c>
      <c r="H24" s="15"/>
    </row>
    <row r="25" spans="1:8" ht="15">
      <c r="A25" s="130" t="s">
        <v>20</v>
      </c>
      <c r="B25" s="129"/>
      <c r="C25" s="14"/>
      <c r="D25" s="85">
        <v>1</v>
      </c>
      <c r="E25" s="86">
        <v>27725</v>
      </c>
      <c r="F25" s="86">
        <v>5771</v>
      </c>
      <c r="G25" s="87">
        <f>F25/E25</f>
        <v>0.20815148782687107</v>
      </c>
      <c r="H25" s="15"/>
    </row>
    <row r="26" spans="1:8" ht="15">
      <c r="A26" s="130" t="s">
        <v>21</v>
      </c>
      <c r="B26" s="129"/>
      <c r="C26" s="14"/>
      <c r="D26" s="85"/>
      <c r="E26" s="86"/>
      <c r="F26" s="86"/>
      <c r="G26" s="87"/>
      <c r="H26" s="15"/>
    </row>
    <row r="27" spans="1:8" ht="15">
      <c r="A27" s="131" t="s">
        <v>22</v>
      </c>
      <c r="B27" s="129"/>
      <c r="C27" s="14"/>
      <c r="D27" s="85"/>
      <c r="E27" s="86"/>
      <c r="F27" s="86"/>
      <c r="G27" s="87"/>
      <c r="H27" s="15"/>
    </row>
    <row r="28" spans="1:8" ht="15">
      <c r="A28" s="131" t="s">
        <v>23</v>
      </c>
      <c r="B28" s="129"/>
      <c r="C28" s="14"/>
      <c r="D28" s="85"/>
      <c r="E28" s="86"/>
      <c r="F28" s="86"/>
      <c r="G28" s="87"/>
      <c r="H28" s="15"/>
    </row>
    <row r="29" spans="1:8" ht="15">
      <c r="A29" s="131" t="s">
        <v>80</v>
      </c>
      <c r="B29" s="129"/>
      <c r="C29" s="14"/>
      <c r="D29" s="85"/>
      <c r="E29" s="86"/>
      <c r="F29" s="86"/>
      <c r="G29" s="87"/>
      <c r="H29" s="15"/>
    </row>
    <row r="30" spans="1:8" ht="15">
      <c r="A30" s="131" t="s">
        <v>73</v>
      </c>
      <c r="B30" s="129"/>
      <c r="C30" s="14"/>
      <c r="D30" s="85"/>
      <c r="E30" s="86"/>
      <c r="F30" s="86"/>
      <c r="G30" s="87"/>
      <c r="H30" s="15"/>
    </row>
    <row r="31" spans="1:8" ht="15">
      <c r="A31" s="131" t="s">
        <v>122</v>
      </c>
      <c r="B31" s="129"/>
      <c r="C31" s="14"/>
      <c r="D31" s="85"/>
      <c r="E31" s="86"/>
      <c r="F31" s="86"/>
      <c r="G31" s="87"/>
      <c r="H31" s="15"/>
    </row>
    <row r="32" spans="1:8" ht="15">
      <c r="A32" s="131" t="s">
        <v>57</v>
      </c>
      <c r="B32" s="129"/>
      <c r="C32" s="14"/>
      <c r="D32" s="85"/>
      <c r="E32" s="86"/>
      <c r="F32" s="86"/>
      <c r="G32" s="87"/>
      <c r="H32" s="15"/>
    </row>
    <row r="33" spans="1:8" ht="15">
      <c r="A33" s="131" t="s">
        <v>110</v>
      </c>
      <c r="B33" s="129"/>
      <c r="C33" s="14"/>
      <c r="D33" s="85"/>
      <c r="E33" s="86"/>
      <c r="F33" s="86"/>
      <c r="G33" s="87"/>
      <c r="H33" s="15"/>
    </row>
    <row r="34" spans="1:8" ht="15">
      <c r="A34" s="131" t="s">
        <v>115</v>
      </c>
      <c r="B34" s="129"/>
      <c r="C34" s="14"/>
      <c r="D34" s="85"/>
      <c r="E34" s="86"/>
      <c r="F34" s="86"/>
      <c r="G34" s="87"/>
      <c r="H34" s="15"/>
    </row>
    <row r="35" spans="1:8" ht="15">
      <c r="A35" s="16" t="s">
        <v>28</v>
      </c>
      <c r="B35" s="13"/>
      <c r="C35" s="14"/>
      <c r="D35" s="89"/>
      <c r="E35" s="108"/>
      <c r="F35" s="86"/>
      <c r="G35" s="91"/>
      <c r="H35" s="15"/>
    </row>
    <row r="36" spans="1:8" ht="15">
      <c r="A36" s="16" t="s">
        <v>47</v>
      </c>
      <c r="B36" s="13"/>
      <c r="C36" s="14"/>
      <c r="D36" s="89"/>
      <c r="E36" s="108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13</v>
      </c>
      <c r="E39" s="94">
        <f>SUM(E9:E38)</f>
        <v>1303616</v>
      </c>
      <c r="F39" s="94">
        <f>SUM(F9:F38)</f>
        <v>289446</v>
      </c>
      <c r="G39" s="95">
        <f>F39/E39</f>
        <v>0.22203317541361872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99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5"/>
      <c r="E44" s="86"/>
      <c r="F44" s="86"/>
      <c r="G44" s="87"/>
      <c r="H44" s="15"/>
    </row>
    <row r="45" spans="1:8" ht="15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">
      <c r="A46" s="27" t="s">
        <v>38</v>
      </c>
      <c r="B46" s="28"/>
      <c r="C46" s="14"/>
      <c r="D46" s="85">
        <v>80</v>
      </c>
      <c r="E46" s="86">
        <v>1991198.25</v>
      </c>
      <c r="F46" s="86">
        <v>193299.5</v>
      </c>
      <c r="G46" s="87">
        <f>1-(+F46/E46)</f>
        <v>0.9029230263736923</v>
      </c>
      <c r="H46" s="15"/>
    </row>
    <row r="47" spans="1:8" ht="15">
      <c r="A47" s="27" t="s">
        <v>39</v>
      </c>
      <c r="B47" s="28"/>
      <c r="C47" s="14"/>
      <c r="D47" s="85">
        <v>7</v>
      </c>
      <c r="E47" s="86">
        <v>774367.25</v>
      </c>
      <c r="F47" s="86">
        <v>36108.25</v>
      </c>
      <c r="G47" s="87"/>
      <c r="H47" s="15"/>
    </row>
    <row r="48" spans="1:8" ht="15">
      <c r="A48" s="27" t="s">
        <v>40</v>
      </c>
      <c r="B48" s="28"/>
      <c r="C48" s="14"/>
      <c r="D48" s="85">
        <v>50</v>
      </c>
      <c r="E48" s="86">
        <v>2135994</v>
      </c>
      <c r="F48" s="86">
        <v>241904.92</v>
      </c>
      <c r="G48" s="87">
        <f>1-(+F48/E48)</f>
        <v>0.8867483148360904</v>
      </c>
      <c r="H48" s="15"/>
    </row>
    <row r="49" spans="1:8" ht="1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42</v>
      </c>
      <c r="B50" s="28"/>
      <c r="C50" s="14"/>
      <c r="D50" s="85">
        <v>18</v>
      </c>
      <c r="E50" s="86">
        <v>764590</v>
      </c>
      <c r="F50" s="86">
        <v>56355</v>
      </c>
      <c r="G50" s="87">
        <f>1-(+F50/E50)</f>
        <v>0.9262938306804954</v>
      </c>
      <c r="H50" s="15"/>
    </row>
    <row r="51" spans="1:8" ht="15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">
      <c r="A53" s="29" t="s">
        <v>64</v>
      </c>
      <c r="B53" s="30"/>
      <c r="C53" s="14"/>
      <c r="D53" s="85"/>
      <c r="E53" s="86"/>
      <c r="F53" s="86"/>
      <c r="G53" s="87"/>
      <c r="H53" s="15"/>
    </row>
    <row r="54" spans="1:8" ht="15">
      <c r="A54" s="27" t="s">
        <v>65</v>
      </c>
      <c r="B54" s="30"/>
      <c r="C54" s="14"/>
      <c r="D54" s="85">
        <v>647</v>
      </c>
      <c r="E54" s="86">
        <v>32180115.74</v>
      </c>
      <c r="F54" s="86">
        <v>3938705.59</v>
      </c>
      <c r="G54" s="87">
        <f>1-(+F54/E54)</f>
        <v>0.8776043684297824</v>
      </c>
      <c r="H54" s="15"/>
    </row>
    <row r="55" spans="1:8" ht="15">
      <c r="A55" s="27" t="s">
        <v>66</v>
      </c>
      <c r="B55" s="30"/>
      <c r="C55" s="14"/>
      <c r="D55" s="85">
        <v>3</v>
      </c>
      <c r="E55" s="86">
        <v>87526.46</v>
      </c>
      <c r="F55" s="86">
        <v>11237.3</v>
      </c>
      <c r="G55" s="87">
        <f>1-(+F55/E55)</f>
        <v>0.8716125386540253</v>
      </c>
      <c r="H55" s="15"/>
    </row>
    <row r="56" spans="1:8" ht="15">
      <c r="A56" s="132" t="s">
        <v>147</v>
      </c>
      <c r="B56" s="30"/>
      <c r="C56" s="14"/>
      <c r="D56" s="85">
        <v>130</v>
      </c>
      <c r="E56" s="86">
        <v>8261312.96</v>
      </c>
      <c r="F56" s="86">
        <v>720713.35</v>
      </c>
      <c r="G56" s="87">
        <f>1-(+F56/E56)</f>
        <v>0.9127604348740227</v>
      </c>
      <c r="H56" s="15"/>
    </row>
    <row r="57" spans="1:8" ht="15">
      <c r="A57" s="16" t="s">
        <v>45</v>
      </c>
      <c r="B57" s="30"/>
      <c r="C57" s="14"/>
      <c r="D57" s="89"/>
      <c r="E57" s="109"/>
      <c r="F57" s="86"/>
      <c r="G57" s="91"/>
      <c r="H57" s="15"/>
    </row>
    <row r="58" spans="1:8" ht="15">
      <c r="A58" s="16" t="s">
        <v>46</v>
      </c>
      <c r="B58" s="28"/>
      <c r="C58" s="14"/>
      <c r="D58" s="89"/>
      <c r="E58" s="109"/>
      <c r="F58" s="86"/>
      <c r="G58" s="91"/>
      <c r="H58" s="15"/>
    </row>
    <row r="59" spans="1:8" ht="15">
      <c r="A59" s="16" t="s">
        <v>47</v>
      </c>
      <c r="B59" s="28"/>
      <c r="C59" s="14"/>
      <c r="D59" s="89"/>
      <c r="E59" s="108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108"/>
      <c r="F60" s="86"/>
      <c r="G60" s="91"/>
      <c r="H60" s="15"/>
    </row>
    <row r="61" spans="1:8" ht="15">
      <c r="A61" s="32"/>
      <c r="B61" s="18"/>
      <c r="C61" s="14"/>
      <c r="D61" s="89"/>
      <c r="E61" s="92"/>
      <c r="F61" s="92"/>
      <c r="G61" s="91"/>
      <c r="H61" s="15"/>
    </row>
    <row r="62" spans="1:8" ht="15">
      <c r="A62" s="20" t="s">
        <v>48</v>
      </c>
      <c r="B62" s="20"/>
      <c r="C62" s="21"/>
      <c r="D62" s="93">
        <f>SUM(D44:D58)</f>
        <v>935</v>
      </c>
      <c r="E62" s="94">
        <f>SUM(E44:E61)</f>
        <v>46195104.66</v>
      </c>
      <c r="F62" s="94">
        <f>SUM(F44:F61)</f>
        <v>5198323.909999999</v>
      </c>
      <c r="G62" s="95">
        <f>1-(+F62/E62)</f>
        <v>0.8874702428263749</v>
      </c>
      <c r="H62" s="2"/>
    </row>
    <row r="63" spans="1:8" ht="15">
      <c r="A63" s="33"/>
      <c r="B63" s="33"/>
      <c r="C63" s="33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6"/>
      <c r="D64" s="106"/>
      <c r="E64" s="106"/>
      <c r="F64" s="107">
        <f>F62+F39</f>
        <v>5487769.909999999</v>
      </c>
      <c r="G64" s="106"/>
      <c r="H64" s="2"/>
    </row>
    <row r="65" spans="1:8" ht="17.25">
      <c r="A65" s="38"/>
      <c r="B65" s="39"/>
      <c r="C65" s="39"/>
      <c r="D65" s="36"/>
      <c r="E65" s="36"/>
      <c r="F65" s="37"/>
      <c r="G65" s="36"/>
      <c r="H65" s="2"/>
    </row>
    <row r="66" spans="1:8" ht="1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129</v>
      </c>
      <c r="B9" s="129"/>
      <c r="C9" s="14"/>
      <c r="D9" s="85"/>
      <c r="E9" s="113"/>
      <c r="F9" s="86"/>
      <c r="G9" s="87"/>
      <c r="H9" s="15"/>
    </row>
    <row r="10" spans="1:8" ht="15">
      <c r="A10" s="128" t="s">
        <v>11</v>
      </c>
      <c r="B10" s="129"/>
      <c r="C10" s="14"/>
      <c r="D10" s="85"/>
      <c r="E10" s="113"/>
      <c r="F10" s="86"/>
      <c r="G10" s="87"/>
      <c r="H10" s="15"/>
    </row>
    <row r="11" spans="1:8" ht="15">
      <c r="A11" s="128" t="s">
        <v>113</v>
      </c>
      <c r="B11" s="129"/>
      <c r="C11" s="14"/>
      <c r="D11" s="85">
        <v>6</v>
      </c>
      <c r="E11" s="113">
        <v>1441751</v>
      </c>
      <c r="F11" s="86">
        <v>273979</v>
      </c>
      <c r="G11" s="87">
        <f>F11/E11</f>
        <v>0.19003212066438657</v>
      </c>
      <c r="H11" s="15"/>
    </row>
    <row r="12" spans="1:8" ht="15">
      <c r="A12" s="128" t="s">
        <v>69</v>
      </c>
      <c r="B12" s="129"/>
      <c r="C12" s="14"/>
      <c r="D12" s="85"/>
      <c r="E12" s="113"/>
      <c r="F12" s="86"/>
      <c r="G12" s="87"/>
      <c r="H12" s="15"/>
    </row>
    <row r="13" spans="1:8" ht="15">
      <c r="A13" s="128" t="s">
        <v>70</v>
      </c>
      <c r="B13" s="129"/>
      <c r="C13" s="14"/>
      <c r="D13" s="85">
        <v>1</v>
      </c>
      <c r="E13" s="113">
        <v>106390</v>
      </c>
      <c r="F13" s="86">
        <v>13050.5</v>
      </c>
      <c r="G13" s="87">
        <f>F13/E13</f>
        <v>0.12266660400413573</v>
      </c>
      <c r="H13" s="15"/>
    </row>
    <row r="14" spans="1:8" ht="15">
      <c r="A14" s="128" t="s">
        <v>128</v>
      </c>
      <c r="B14" s="129"/>
      <c r="C14" s="14"/>
      <c r="D14" s="85"/>
      <c r="E14" s="113"/>
      <c r="F14" s="86"/>
      <c r="G14" s="87"/>
      <c r="H14" s="15"/>
    </row>
    <row r="15" spans="1:8" ht="15">
      <c r="A15" s="128" t="s">
        <v>25</v>
      </c>
      <c r="B15" s="129"/>
      <c r="C15" s="14"/>
      <c r="D15" s="85">
        <v>2</v>
      </c>
      <c r="E15" s="113">
        <v>348885</v>
      </c>
      <c r="F15" s="86">
        <v>113498</v>
      </c>
      <c r="G15" s="87">
        <f aca="true" t="shared" si="0" ref="G15:G22">F15/E15</f>
        <v>0.32531636499132954</v>
      </c>
      <c r="H15" s="15"/>
    </row>
    <row r="16" spans="1:8" ht="15">
      <c r="A16" s="128" t="s">
        <v>124</v>
      </c>
      <c r="B16" s="129"/>
      <c r="C16" s="14"/>
      <c r="D16" s="85">
        <v>1</v>
      </c>
      <c r="E16" s="113">
        <v>119153</v>
      </c>
      <c r="F16" s="86">
        <v>40365</v>
      </c>
      <c r="G16" s="87">
        <f t="shared" si="0"/>
        <v>0.3387661242268344</v>
      </c>
      <c r="H16" s="15"/>
    </row>
    <row r="17" spans="1:8" ht="15">
      <c r="A17" s="128" t="s">
        <v>16</v>
      </c>
      <c r="B17" s="129"/>
      <c r="C17" s="14"/>
      <c r="D17" s="85"/>
      <c r="E17" s="113"/>
      <c r="F17" s="86"/>
      <c r="G17" s="87"/>
      <c r="H17" s="15"/>
    </row>
    <row r="18" spans="1:8" ht="15">
      <c r="A18" s="128" t="s">
        <v>14</v>
      </c>
      <c r="B18" s="129"/>
      <c r="C18" s="14"/>
      <c r="D18" s="85">
        <v>2</v>
      </c>
      <c r="E18" s="113">
        <v>556604</v>
      </c>
      <c r="F18" s="86">
        <v>110366.5</v>
      </c>
      <c r="G18" s="87">
        <f t="shared" si="0"/>
        <v>0.19828549561267975</v>
      </c>
      <c r="H18" s="15"/>
    </row>
    <row r="19" spans="1:8" ht="15">
      <c r="A19" s="128" t="s">
        <v>15</v>
      </c>
      <c r="B19" s="129"/>
      <c r="C19" s="14"/>
      <c r="D19" s="85">
        <v>3</v>
      </c>
      <c r="E19" s="113">
        <v>1165892</v>
      </c>
      <c r="F19" s="86">
        <v>458300</v>
      </c>
      <c r="G19" s="87">
        <f t="shared" si="0"/>
        <v>0.39308958291162477</v>
      </c>
      <c r="H19" s="15"/>
    </row>
    <row r="20" spans="1:8" ht="15">
      <c r="A20" s="128" t="s">
        <v>114</v>
      </c>
      <c r="B20" s="129"/>
      <c r="C20" s="14"/>
      <c r="D20" s="85">
        <v>24</v>
      </c>
      <c r="E20" s="113">
        <v>2599090</v>
      </c>
      <c r="F20" s="86">
        <v>422631</v>
      </c>
      <c r="G20" s="87">
        <f t="shared" si="0"/>
        <v>0.1626072971693939</v>
      </c>
      <c r="H20" s="15"/>
    </row>
    <row r="21" spans="1:8" ht="15">
      <c r="A21" s="128" t="s">
        <v>144</v>
      </c>
      <c r="B21" s="129"/>
      <c r="C21" s="14"/>
      <c r="D21" s="85">
        <v>1</v>
      </c>
      <c r="E21" s="113">
        <v>259129</v>
      </c>
      <c r="F21" s="86">
        <v>84281.5</v>
      </c>
      <c r="G21" s="87">
        <f t="shared" si="0"/>
        <v>0.3252492002053031</v>
      </c>
      <c r="H21" s="15"/>
    </row>
    <row r="22" spans="1:8" ht="15">
      <c r="A22" s="128" t="s">
        <v>149</v>
      </c>
      <c r="B22" s="129"/>
      <c r="C22" s="14"/>
      <c r="D22" s="85">
        <v>4</v>
      </c>
      <c r="E22" s="113">
        <v>27963</v>
      </c>
      <c r="F22" s="86">
        <v>7823.5</v>
      </c>
      <c r="G22" s="87">
        <f t="shared" si="0"/>
        <v>0.2797804241318886</v>
      </c>
      <c r="H22" s="15"/>
    </row>
    <row r="23" spans="1:8" ht="15">
      <c r="A23" s="128" t="s">
        <v>134</v>
      </c>
      <c r="B23" s="129"/>
      <c r="C23" s="14"/>
      <c r="D23" s="85"/>
      <c r="E23" s="113"/>
      <c r="F23" s="86"/>
      <c r="G23" s="87"/>
      <c r="H23" s="15"/>
    </row>
    <row r="24" spans="1:8" ht="15">
      <c r="A24" s="128" t="s">
        <v>10</v>
      </c>
      <c r="B24" s="129"/>
      <c r="C24" s="14"/>
      <c r="D24" s="85"/>
      <c r="E24" s="113"/>
      <c r="F24" s="86"/>
      <c r="G24" s="87"/>
      <c r="H24" s="15"/>
    </row>
    <row r="25" spans="1:8" ht="15">
      <c r="A25" s="130" t="s">
        <v>20</v>
      </c>
      <c r="B25" s="129"/>
      <c r="C25" s="14"/>
      <c r="D25" s="85">
        <v>4</v>
      </c>
      <c r="E25" s="113">
        <v>612924</v>
      </c>
      <c r="F25" s="86">
        <v>192947</v>
      </c>
      <c r="G25" s="87">
        <f>F25/E25</f>
        <v>0.3147975931763155</v>
      </c>
      <c r="H25" s="15"/>
    </row>
    <row r="26" spans="1:8" ht="15">
      <c r="A26" s="130" t="s">
        <v>21</v>
      </c>
      <c r="B26" s="129"/>
      <c r="C26" s="14"/>
      <c r="D26" s="85">
        <v>13</v>
      </c>
      <c r="E26" s="113">
        <v>102271</v>
      </c>
      <c r="F26" s="86">
        <v>102271</v>
      </c>
      <c r="G26" s="87">
        <f>F26/E26</f>
        <v>1</v>
      </c>
      <c r="H26" s="15"/>
    </row>
    <row r="27" spans="1:8" ht="15">
      <c r="A27" s="131" t="s">
        <v>22</v>
      </c>
      <c r="B27" s="129"/>
      <c r="C27" s="14"/>
      <c r="D27" s="85"/>
      <c r="E27" s="113"/>
      <c r="F27" s="86"/>
      <c r="G27" s="87"/>
      <c r="H27" s="15"/>
    </row>
    <row r="28" spans="1:8" ht="15">
      <c r="A28" s="131" t="s">
        <v>23</v>
      </c>
      <c r="B28" s="129"/>
      <c r="C28" s="14"/>
      <c r="D28" s="85"/>
      <c r="E28" s="113">
        <v>25680</v>
      </c>
      <c r="F28" s="86">
        <v>930</v>
      </c>
      <c r="G28" s="87">
        <f aca="true" t="shared" si="1" ref="G28:G34">F28/E28</f>
        <v>0.036214953271028034</v>
      </c>
      <c r="H28" s="15"/>
    </row>
    <row r="29" spans="1:8" ht="15">
      <c r="A29" s="131" t="s">
        <v>80</v>
      </c>
      <c r="B29" s="129"/>
      <c r="C29" s="14"/>
      <c r="D29" s="85">
        <v>1</v>
      </c>
      <c r="E29" s="113">
        <v>52125.5</v>
      </c>
      <c r="F29" s="86">
        <v>11853</v>
      </c>
      <c r="G29" s="87">
        <f t="shared" si="1"/>
        <v>0.2273935022206022</v>
      </c>
      <c r="H29" s="15"/>
    </row>
    <row r="30" spans="1:8" ht="15">
      <c r="A30" s="131" t="s">
        <v>73</v>
      </c>
      <c r="B30" s="129"/>
      <c r="C30" s="14"/>
      <c r="D30" s="85">
        <v>1</v>
      </c>
      <c r="E30" s="113">
        <v>146574</v>
      </c>
      <c r="F30" s="86">
        <v>35101</v>
      </c>
      <c r="G30" s="87">
        <f t="shared" si="1"/>
        <v>0.23947630548391938</v>
      </c>
      <c r="H30" s="15"/>
    </row>
    <row r="31" spans="1:8" ht="15">
      <c r="A31" s="131" t="s">
        <v>122</v>
      </c>
      <c r="B31" s="129"/>
      <c r="C31" s="14"/>
      <c r="D31" s="85"/>
      <c r="E31" s="113"/>
      <c r="F31" s="86"/>
      <c r="G31" s="87"/>
      <c r="H31" s="15"/>
    </row>
    <row r="32" spans="1:8" ht="15">
      <c r="A32" s="131" t="s">
        <v>57</v>
      </c>
      <c r="B32" s="129"/>
      <c r="C32" s="14"/>
      <c r="D32" s="85">
        <v>1</v>
      </c>
      <c r="E32" s="113">
        <v>143274</v>
      </c>
      <c r="F32" s="86">
        <v>48265</v>
      </c>
      <c r="G32" s="87">
        <f t="shared" si="1"/>
        <v>0.33687200748216706</v>
      </c>
      <c r="H32" s="15"/>
    </row>
    <row r="33" spans="1:8" ht="15">
      <c r="A33" s="131" t="s">
        <v>110</v>
      </c>
      <c r="B33" s="129"/>
      <c r="C33" s="14"/>
      <c r="D33" s="85">
        <v>1</v>
      </c>
      <c r="E33" s="113">
        <v>126866</v>
      </c>
      <c r="F33" s="86">
        <v>23145.5</v>
      </c>
      <c r="G33" s="87">
        <f t="shared" si="1"/>
        <v>0.18244052780098688</v>
      </c>
      <c r="H33" s="15"/>
    </row>
    <row r="34" spans="1:8" ht="15">
      <c r="A34" s="131" t="s">
        <v>115</v>
      </c>
      <c r="B34" s="129"/>
      <c r="C34" s="14"/>
      <c r="D34" s="85">
        <v>11</v>
      </c>
      <c r="E34" s="113">
        <v>3107698</v>
      </c>
      <c r="F34" s="86">
        <v>404850</v>
      </c>
      <c r="G34" s="87">
        <f t="shared" si="1"/>
        <v>0.1302732762321178</v>
      </c>
      <c r="H34" s="15"/>
    </row>
    <row r="35" spans="1:8" ht="15">
      <c r="A35" s="16" t="s">
        <v>28</v>
      </c>
      <c r="B35" s="13"/>
      <c r="C35" s="14"/>
      <c r="D35" s="89"/>
      <c r="E35" s="113">
        <v>84055</v>
      </c>
      <c r="F35" s="86">
        <v>13264</v>
      </c>
      <c r="G35" s="91"/>
      <c r="H35" s="15"/>
    </row>
    <row r="36" spans="1:8" ht="15">
      <c r="A36" s="16" t="s">
        <v>47</v>
      </c>
      <c r="B36" s="13"/>
      <c r="C36" s="14"/>
      <c r="D36" s="89"/>
      <c r="E36" s="113"/>
      <c r="F36" s="86"/>
      <c r="G36" s="91"/>
      <c r="H36" s="15"/>
    </row>
    <row r="37" spans="1:8" ht="15">
      <c r="A37" s="16" t="s">
        <v>30</v>
      </c>
      <c r="B37" s="13"/>
      <c r="C37" s="14"/>
      <c r="D37" s="89"/>
      <c r="E37" s="113"/>
      <c r="F37" s="86"/>
      <c r="G37" s="91"/>
      <c r="H37" s="15"/>
    </row>
    <row r="38" spans="1:8" ht="15">
      <c r="A38" s="17"/>
      <c r="B38" s="18"/>
      <c r="C38" s="14"/>
      <c r="D38" s="89"/>
      <c r="E38" s="92"/>
      <c r="F38" s="92"/>
      <c r="G38" s="91"/>
      <c r="H38" s="15"/>
    </row>
    <row r="39" spans="1:8" ht="15">
      <c r="A39" s="19" t="s">
        <v>31</v>
      </c>
      <c r="B39" s="20"/>
      <c r="C39" s="21"/>
      <c r="D39" s="93">
        <f>SUM(D9:D38)</f>
        <v>76</v>
      </c>
      <c r="E39" s="94">
        <f>SUM(E9:E38)</f>
        <v>11026324.5</v>
      </c>
      <c r="F39" s="94">
        <f>SUM(F9:F38)</f>
        <v>2356921.5</v>
      </c>
      <c r="G39" s="95">
        <f>F39/E39</f>
        <v>0.21375404832317424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99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5">
        <v>164</v>
      </c>
      <c r="E44" s="86">
        <v>16201214.95</v>
      </c>
      <c r="F44" s="86">
        <v>826372.81</v>
      </c>
      <c r="G44" s="87">
        <f>1-(+F44/E44)</f>
        <v>0.9489931580717654</v>
      </c>
      <c r="H44" s="15"/>
    </row>
    <row r="45" spans="1:8" ht="15">
      <c r="A45" s="27" t="s">
        <v>37</v>
      </c>
      <c r="B45" s="28"/>
      <c r="C45" s="14"/>
      <c r="D45" s="85">
        <v>5</v>
      </c>
      <c r="E45" s="86">
        <v>2048079.55</v>
      </c>
      <c r="F45" s="86">
        <v>208749.45</v>
      </c>
      <c r="G45" s="87">
        <f aca="true" t="shared" si="2" ref="G45:G53">1-(+F45/E45)</f>
        <v>0.8980755166468021</v>
      </c>
      <c r="H45" s="15"/>
    </row>
    <row r="46" spans="1:8" ht="15">
      <c r="A46" s="27" t="s">
        <v>38</v>
      </c>
      <c r="B46" s="28"/>
      <c r="C46" s="14"/>
      <c r="D46" s="85">
        <v>274</v>
      </c>
      <c r="E46" s="86">
        <v>9670141</v>
      </c>
      <c r="F46" s="86">
        <v>630556.78</v>
      </c>
      <c r="G46" s="87">
        <f t="shared" si="2"/>
        <v>0.9347934244185271</v>
      </c>
      <c r="H46" s="15"/>
    </row>
    <row r="47" spans="1:8" ht="15">
      <c r="A47" s="27" t="s">
        <v>39</v>
      </c>
      <c r="B47" s="28"/>
      <c r="C47" s="14"/>
      <c r="D47" s="85">
        <v>36</v>
      </c>
      <c r="E47" s="86">
        <v>3158831.03</v>
      </c>
      <c r="F47" s="86">
        <v>230563.11</v>
      </c>
      <c r="G47" s="87">
        <f t="shared" si="2"/>
        <v>0.9270099895150137</v>
      </c>
      <c r="H47" s="15"/>
    </row>
    <row r="48" spans="1:8" ht="15">
      <c r="A48" s="27" t="s">
        <v>40</v>
      </c>
      <c r="B48" s="28"/>
      <c r="C48" s="14"/>
      <c r="D48" s="85">
        <v>91</v>
      </c>
      <c r="E48" s="86">
        <v>13678608.45</v>
      </c>
      <c r="F48" s="86">
        <v>942950.79</v>
      </c>
      <c r="G48" s="87">
        <f t="shared" si="2"/>
        <v>0.931063836394849</v>
      </c>
      <c r="H48" s="15"/>
    </row>
    <row r="49" spans="1:8" ht="15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">
      <c r="A50" s="27" t="s">
        <v>42</v>
      </c>
      <c r="B50" s="28"/>
      <c r="C50" s="14"/>
      <c r="D50" s="85">
        <v>18</v>
      </c>
      <c r="E50" s="86">
        <v>2662345</v>
      </c>
      <c r="F50" s="86">
        <v>221125</v>
      </c>
      <c r="G50" s="87">
        <f t="shared" si="2"/>
        <v>0.9169435215946844</v>
      </c>
      <c r="H50" s="15"/>
    </row>
    <row r="51" spans="1:8" ht="15">
      <c r="A51" s="27" t="s">
        <v>43</v>
      </c>
      <c r="B51" s="28"/>
      <c r="C51" s="14"/>
      <c r="D51" s="85">
        <v>3</v>
      </c>
      <c r="E51" s="86">
        <v>260580</v>
      </c>
      <c r="F51" s="86">
        <v>20180</v>
      </c>
      <c r="G51" s="87">
        <f t="shared" si="2"/>
        <v>0.9225573720162714</v>
      </c>
      <c r="H51" s="15"/>
    </row>
    <row r="52" spans="1:8" ht="15">
      <c r="A52" s="27" t="s">
        <v>44</v>
      </c>
      <c r="B52" s="28"/>
      <c r="C52" s="14"/>
      <c r="D52" s="85">
        <v>3</v>
      </c>
      <c r="E52" s="86">
        <v>394150</v>
      </c>
      <c r="F52" s="86">
        <v>-33850</v>
      </c>
      <c r="G52" s="87">
        <f t="shared" si="2"/>
        <v>1.0858810097678548</v>
      </c>
      <c r="H52" s="15"/>
    </row>
    <row r="53" spans="1:8" ht="15">
      <c r="A53" s="29" t="s">
        <v>64</v>
      </c>
      <c r="B53" s="30"/>
      <c r="C53" s="14"/>
      <c r="D53" s="85">
        <v>2</v>
      </c>
      <c r="E53" s="86">
        <v>191900</v>
      </c>
      <c r="F53" s="86">
        <v>-16000</v>
      </c>
      <c r="G53" s="87">
        <f t="shared" si="2"/>
        <v>1.0833767587285044</v>
      </c>
      <c r="H53" s="15"/>
    </row>
    <row r="54" spans="1:8" ht="15">
      <c r="A54" s="27" t="s">
        <v>65</v>
      </c>
      <c r="B54" s="30"/>
      <c r="C54" s="14"/>
      <c r="D54" s="85">
        <v>1424</v>
      </c>
      <c r="E54" s="86">
        <v>93257811.27</v>
      </c>
      <c r="F54" s="86">
        <v>10325330.15</v>
      </c>
      <c r="G54" s="87">
        <f>1-(+F54/E54)</f>
        <v>0.8892818734496555</v>
      </c>
      <c r="H54" s="15"/>
    </row>
    <row r="55" spans="1:8" ht="15">
      <c r="A55" s="27" t="s">
        <v>66</v>
      </c>
      <c r="B55" s="30"/>
      <c r="C55" s="14"/>
      <c r="D55" s="85">
        <v>22</v>
      </c>
      <c r="E55" s="86">
        <v>666930.82</v>
      </c>
      <c r="F55" s="86">
        <v>86331.83</v>
      </c>
      <c r="G55" s="87">
        <f>1-(+F55/E55)</f>
        <v>0.8705535455686393</v>
      </c>
      <c r="H55" s="15"/>
    </row>
    <row r="56" spans="1:8" ht="15">
      <c r="A56" s="132" t="s">
        <v>147</v>
      </c>
      <c r="B56" s="30"/>
      <c r="C56" s="14"/>
      <c r="D56" s="85"/>
      <c r="E56" s="86"/>
      <c r="F56" s="86"/>
      <c r="G56" s="87"/>
      <c r="H56" s="15"/>
    </row>
    <row r="57" spans="1:8" ht="15">
      <c r="A57" s="16" t="s">
        <v>45</v>
      </c>
      <c r="B57" s="30"/>
      <c r="C57" s="14"/>
      <c r="D57" s="89"/>
      <c r="E57" s="109"/>
      <c r="F57" s="86"/>
      <c r="G57" s="91"/>
      <c r="H57" s="15"/>
    </row>
    <row r="58" spans="1:8" ht="15">
      <c r="A58" s="16" t="s">
        <v>46</v>
      </c>
      <c r="B58" s="28"/>
      <c r="C58" s="14"/>
      <c r="D58" s="89"/>
      <c r="E58" s="109"/>
      <c r="F58" s="86"/>
      <c r="G58" s="91"/>
      <c r="H58" s="15"/>
    </row>
    <row r="59" spans="1:8" ht="15">
      <c r="A59" s="16" t="s">
        <v>47</v>
      </c>
      <c r="B59" s="28"/>
      <c r="C59" s="14"/>
      <c r="D59" s="89"/>
      <c r="E59" s="108"/>
      <c r="F59" s="86"/>
      <c r="G59" s="91"/>
      <c r="H59" s="15"/>
    </row>
    <row r="60" spans="1:8" ht="15">
      <c r="A60" s="16" t="s">
        <v>30</v>
      </c>
      <c r="B60" s="28"/>
      <c r="C60" s="14"/>
      <c r="D60" s="89"/>
      <c r="E60" s="108"/>
      <c r="F60" s="86">
        <v>-0.01</v>
      </c>
      <c r="G60" s="91"/>
      <c r="H60" s="15"/>
    </row>
    <row r="61" spans="1:8" ht="15">
      <c r="A61" s="32"/>
      <c r="B61" s="18"/>
      <c r="C61" s="14"/>
      <c r="D61" s="89"/>
      <c r="E61" s="110"/>
      <c r="F61" s="92"/>
      <c r="G61" s="91"/>
      <c r="H61" s="15"/>
    </row>
    <row r="62" spans="1:8" ht="15">
      <c r="A62" s="20" t="s">
        <v>48</v>
      </c>
      <c r="B62" s="20"/>
      <c r="C62" s="21"/>
      <c r="D62" s="93">
        <f>SUM(D44:D58)</f>
        <v>2042</v>
      </c>
      <c r="E62" s="94">
        <f>SUM(E44:E61)</f>
        <v>142190592.07</v>
      </c>
      <c r="F62" s="94">
        <f>SUM(F44:F61)</f>
        <v>13442309.91</v>
      </c>
      <c r="G62" s="95">
        <f>1-(F62/E62)</f>
        <v>0.9054627334037515</v>
      </c>
      <c r="H62" s="15"/>
    </row>
    <row r="63" spans="1:8" ht="15">
      <c r="A63" s="33"/>
      <c r="B63" s="33"/>
      <c r="C63" s="50"/>
      <c r="D63" s="111"/>
      <c r="E63" s="105"/>
      <c r="F63" s="34"/>
      <c r="G63" s="34"/>
      <c r="H63" s="2"/>
    </row>
    <row r="64" spans="1:8" ht="17.25">
      <c r="A64" s="35" t="s">
        <v>49</v>
      </c>
      <c r="B64" s="36"/>
      <c r="C64" s="39"/>
      <c r="D64" s="112"/>
      <c r="E64" s="106"/>
      <c r="F64" s="107">
        <f>F62+F39</f>
        <v>15799231.41</v>
      </c>
      <c r="G64" s="106"/>
      <c r="H64" s="2"/>
    </row>
    <row r="65" spans="1:8" ht="17.25">
      <c r="A65" s="38"/>
      <c r="B65" s="39"/>
      <c r="C65" s="39"/>
      <c r="D65" s="51"/>
      <c r="E65" s="36"/>
      <c r="F65" s="37"/>
      <c r="G65" s="36"/>
      <c r="H65" s="2"/>
    </row>
    <row r="66" spans="1:8" ht="17.25">
      <c r="A66" s="38"/>
      <c r="B66" s="39"/>
      <c r="C66" s="39"/>
      <c r="D66" s="51"/>
      <c r="E66" s="36"/>
      <c r="F66" s="37"/>
      <c r="G66" s="36"/>
      <c r="H66" s="2"/>
    </row>
    <row r="67" spans="1:8" ht="1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">
      <c r="A70" s="4"/>
      <c r="B70" s="40"/>
      <c r="C70" s="40"/>
      <c r="D70" s="40"/>
      <c r="E70" s="40"/>
      <c r="F70" s="41"/>
      <c r="G70" s="40"/>
      <c r="H70" s="2"/>
    </row>
    <row r="71" spans="1:8" ht="17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7.25">
      <c r="A72" s="43"/>
      <c r="B72" s="39"/>
      <c r="C72" s="39"/>
      <c r="D72" s="39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28" t="s">
        <v>10</v>
      </c>
      <c r="B9" s="129"/>
      <c r="C9" s="14"/>
      <c r="D9" s="85">
        <v>4</v>
      </c>
      <c r="E9" s="86">
        <v>264104</v>
      </c>
      <c r="F9" s="86">
        <v>33584</v>
      </c>
      <c r="G9" s="87">
        <f>F9/E9</f>
        <v>0.12716202708024113</v>
      </c>
      <c r="H9" s="15"/>
    </row>
    <row r="10" spans="1:8" ht="15.75" customHeight="1">
      <c r="A10" s="128" t="s">
        <v>11</v>
      </c>
      <c r="B10" s="129"/>
      <c r="C10" s="14"/>
      <c r="D10" s="85"/>
      <c r="E10" s="86"/>
      <c r="F10" s="86"/>
      <c r="G10" s="87"/>
      <c r="H10" s="15"/>
    </row>
    <row r="11" spans="1:8" ht="15.75" customHeight="1">
      <c r="A11" s="128" t="s">
        <v>76</v>
      </c>
      <c r="B11" s="129"/>
      <c r="C11" s="14"/>
      <c r="D11" s="85"/>
      <c r="E11" s="86"/>
      <c r="F11" s="86"/>
      <c r="G11" s="87"/>
      <c r="H11" s="15"/>
    </row>
    <row r="12" spans="1:8" ht="15.75" customHeight="1">
      <c r="A12" s="128" t="s">
        <v>12</v>
      </c>
      <c r="B12" s="129"/>
      <c r="C12" s="14"/>
      <c r="D12" s="85"/>
      <c r="E12" s="86"/>
      <c r="F12" s="86"/>
      <c r="G12" s="87"/>
      <c r="H12" s="15"/>
    </row>
    <row r="13" spans="1:8" ht="15.75" customHeight="1">
      <c r="A13" s="128" t="s">
        <v>130</v>
      </c>
      <c r="B13" s="129"/>
      <c r="C13" s="14"/>
      <c r="D13" s="85"/>
      <c r="E13" s="86"/>
      <c r="F13" s="86"/>
      <c r="G13" s="87"/>
      <c r="H13" s="15"/>
    </row>
    <row r="14" spans="1:8" ht="15.75" customHeight="1">
      <c r="A14" s="128" t="s">
        <v>109</v>
      </c>
      <c r="B14" s="129"/>
      <c r="C14" s="14"/>
      <c r="D14" s="85">
        <v>1</v>
      </c>
      <c r="E14" s="86">
        <v>25428</v>
      </c>
      <c r="F14" s="86">
        <v>7450</v>
      </c>
      <c r="G14" s="87">
        <f>F14/E14</f>
        <v>0.2929841120025169</v>
      </c>
      <c r="H14" s="15"/>
    </row>
    <row r="15" spans="1:8" ht="15.75" customHeight="1">
      <c r="A15" s="128" t="s">
        <v>61</v>
      </c>
      <c r="B15" s="129"/>
      <c r="C15" s="14"/>
      <c r="D15" s="85">
        <v>1</v>
      </c>
      <c r="E15" s="86">
        <v>75578</v>
      </c>
      <c r="F15" s="86">
        <v>-302</v>
      </c>
      <c r="G15" s="87">
        <f>F15/E15</f>
        <v>-0.003995871814549207</v>
      </c>
      <c r="H15" s="15"/>
    </row>
    <row r="16" spans="1:8" ht="15.75" customHeight="1">
      <c r="A16" s="128" t="s">
        <v>77</v>
      </c>
      <c r="B16" s="129"/>
      <c r="C16" s="14"/>
      <c r="D16" s="85"/>
      <c r="E16" s="86"/>
      <c r="F16" s="86"/>
      <c r="G16" s="87"/>
      <c r="H16" s="15"/>
    </row>
    <row r="17" spans="1:8" ht="15.75" customHeight="1">
      <c r="A17" s="128" t="s">
        <v>25</v>
      </c>
      <c r="B17" s="129"/>
      <c r="C17" s="14"/>
      <c r="D17" s="85">
        <v>1</v>
      </c>
      <c r="E17" s="86">
        <v>12860</v>
      </c>
      <c r="F17" s="86">
        <v>7395.5</v>
      </c>
      <c r="G17" s="87">
        <f>F17/E17</f>
        <v>0.5750777604976672</v>
      </c>
      <c r="H17" s="15"/>
    </row>
    <row r="18" spans="1:8" ht="15.75" customHeight="1">
      <c r="A18" s="128" t="s">
        <v>14</v>
      </c>
      <c r="B18" s="129"/>
      <c r="C18" s="14"/>
      <c r="D18" s="85">
        <v>2</v>
      </c>
      <c r="E18" s="86">
        <v>151028</v>
      </c>
      <c r="F18" s="86">
        <v>42065.5</v>
      </c>
      <c r="G18" s="87">
        <f>F18/E18</f>
        <v>0.27852782265540166</v>
      </c>
      <c r="H18" s="15"/>
    </row>
    <row r="19" spans="1:8" ht="15.75" customHeight="1">
      <c r="A19" s="128" t="s">
        <v>15</v>
      </c>
      <c r="B19" s="129"/>
      <c r="C19" s="14"/>
      <c r="D19" s="85"/>
      <c r="E19" s="86"/>
      <c r="F19" s="86"/>
      <c r="G19" s="87"/>
      <c r="H19" s="15"/>
    </row>
    <row r="20" spans="1:8" ht="15.75" customHeight="1">
      <c r="A20" s="128" t="s">
        <v>16</v>
      </c>
      <c r="B20" s="129"/>
      <c r="C20" s="14"/>
      <c r="D20" s="85"/>
      <c r="E20" s="86"/>
      <c r="F20" s="86"/>
      <c r="G20" s="87"/>
      <c r="H20" s="15"/>
    </row>
    <row r="21" spans="1:8" ht="15.75" customHeight="1">
      <c r="A21" s="128" t="s">
        <v>78</v>
      </c>
      <c r="B21" s="129"/>
      <c r="C21" s="14"/>
      <c r="D21" s="85"/>
      <c r="E21" s="86"/>
      <c r="F21" s="86"/>
      <c r="G21" s="87"/>
      <c r="H21" s="15"/>
    </row>
    <row r="22" spans="1:8" ht="15.75" customHeight="1">
      <c r="A22" s="128" t="s">
        <v>150</v>
      </c>
      <c r="B22" s="129"/>
      <c r="C22" s="14"/>
      <c r="D22" s="85"/>
      <c r="E22" s="86"/>
      <c r="F22" s="86"/>
      <c r="G22" s="87"/>
      <c r="H22" s="15"/>
    </row>
    <row r="23" spans="1:8" ht="15.75" customHeight="1">
      <c r="A23" s="128" t="s">
        <v>18</v>
      </c>
      <c r="B23" s="129"/>
      <c r="C23" s="14"/>
      <c r="D23" s="85"/>
      <c r="E23" s="86"/>
      <c r="F23" s="86"/>
      <c r="G23" s="87"/>
      <c r="H23" s="15"/>
    </row>
    <row r="24" spans="1:8" ht="15.75" customHeight="1">
      <c r="A24" s="128" t="s">
        <v>19</v>
      </c>
      <c r="B24" s="129"/>
      <c r="C24" s="14"/>
      <c r="D24" s="85"/>
      <c r="E24" s="86"/>
      <c r="F24" s="86"/>
      <c r="G24" s="87"/>
      <c r="H24" s="15"/>
    </row>
    <row r="25" spans="1:8" ht="15.75" customHeight="1">
      <c r="A25" s="130" t="s">
        <v>20</v>
      </c>
      <c r="B25" s="129"/>
      <c r="C25" s="14"/>
      <c r="D25" s="85"/>
      <c r="E25" s="86"/>
      <c r="F25" s="86"/>
      <c r="G25" s="87"/>
      <c r="H25" s="15"/>
    </row>
    <row r="26" spans="1:8" ht="15.75" customHeight="1">
      <c r="A26" s="130" t="s">
        <v>21</v>
      </c>
      <c r="B26" s="129"/>
      <c r="C26" s="14"/>
      <c r="D26" s="85"/>
      <c r="E26" s="86"/>
      <c r="F26" s="86"/>
      <c r="G26" s="87"/>
      <c r="H26" s="15"/>
    </row>
    <row r="27" spans="1:8" ht="15.75" customHeight="1">
      <c r="A27" s="131" t="s">
        <v>22</v>
      </c>
      <c r="B27" s="129"/>
      <c r="C27" s="14"/>
      <c r="D27" s="85"/>
      <c r="E27" s="86"/>
      <c r="F27" s="86"/>
      <c r="G27" s="87"/>
      <c r="H27" s="15"/>
    </row>
    <row r="28" spans="1:8" ht="15.75" customHeight="1">
      <c r="A28" s="131" t="s">
        <v>23</v>
      </c>
      <c r="B28" s="129"/>
      <c r="C28" s="14"/>
      <c r="D28" s="85"/>
      <c r="E28" s="86"/>
      <c r="F28" s="86"/>
      <c r="G28" s="87"/>
      <c r="H28" s="15"/>
    </row>
    <row r="29" spans="1:8" ht="15.75" customHeight="1">
      <c r="A29" s="131" t="s">
        <v>24</v>
      </c>
      <c r="B29" s="129"/>
      <c r="C29" s="14"/>
      <c r="D29" s="85"/>
      <c r="E29" s="86"/>
      <c r="F29" s="86"/>
      <c r="G29" s="87"/>
      <c r="H29" s="15"/>
    </row>
    <row r="30" spans="1:8" ht="15.75" customHeight="1">
      <c r="A30" s="131" t="s">
        <v>126</v>
      </c>
      <c r="B30" s="129"/>
      <c r="C30" s="14"/>
      <c r="D30" s="85"/>
      <c r="E30" s="86"/>
      <c r="F30" s="86"/>
      <c r="G30" s="87"/>
      <c r="H30" s="15"/>
    </row>
    <row r="31" spans="1:8" ht="15.75" customHeight="1">
      <c r="A31" s="131" t="s">
        <v>27</v>
      </c>
      <c r="B31" s="129"/>
      <c r="C31" s="14"/>
      <c r="D31" s="85">
        <v>1</v>
      </c>
      <c r="E31" s="86">
        <v>56687</v>
      </c>
      <c r="F31" s="86">
        <v>16263.5</v>
      </c>
      <c r="G31" s="87">
        <f>F31/E31</f>
        <v>0.2868999947077813</v>
      </c>
      <c r="H31" s="15"/>
    </row>
    <row r="32" spans="1:8" ht="15.75" customHeight="1">
      <c r="A32" s="131" t="s">
        <v>57</v>
      </c>
      <c r="B32" s="129"/>
      <c r="C32" s="14"/>
      <c r="D32" s="85"/>
      <c r="E32" s="86"/>
      <c r="F32" s="86"/>
      <c r="G32" s="87"/>
      <c r="H32" s="15"/>
    </row>
    <row r="33" spans="1:8" ht="15.75" customHeight="1">
      <c r="A33" s="131" t="s">
        <v>135</v>
      </c>
      <c r="B33" s="129"/>
      <c r="C33" s="14"/>
      <c r="D33" s="85"/>
      <c r="E33" s="86"/>
      <c r="F33" s="86"/>
      <c r="G33" s="87"/>
      <c r="H33" s="15"/>
    </row>
    <row r="34" spans="1:8" ht="15.75" customHeight="1">
      <c r="A34" s="131" t="s">
        <v>132</v>
      </c>
      <c r="B34" s="129"/>
      <c r="C34" s="14"/>
      <c r="D34" s="85"/>
      <c r="E34" s="86"/>
      <c r="F34" s="86"/>
      <c r="G34" s="87"/>
      <c r="H34" s="15"/>
    </row>
    <row r="35" spans="1:8" ht="15.75" customHeight="1">
      <c r="A35" s="16" t="s">
        <v>28</v>
      </c>
      <c r="B35" s="13"/>
      <c r="C35" s="14"/>
      <c r="D35" s="89"/>
      <c r="E35" s="108"/>
      <c r="F35" s="86"/>
      <c r="G35" s="91"/>
      <c r="H35" s="15"/>
    </row>
    <row r="36" spans="1:8" ht="15.75" customHeight="1">
      <c r="A36" s="16" t="s">
        <v>47</v>
      </c>
      <c r="B36" s="13"/>
      <c r="C36" s="14"/>
      <c r="D36" s="89"/>
      <c r="E36" s="108"/>
      <c r="F36" s="86"/>
      <c r="G36" s="91"/>
      <c r="H36" s="15"/>
    </row>
    <row r="37" spans="1:8" ht="15.75" customHeight="1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.75" customHeight="1">
      <c r="A38" s="17"/>
      <c r="B38" s="18"/>
      <c r="C38" s="14"/>
      <c r="D38" s="89"/>
      <c r="E38" s="92"/>
      <c r="F38" s="92"/>
      <c r="G38" s="91"/>
      <c r="H38" s="15"/>
    </row>
    <row r="39" spans="1:8" ht="15.75" customHeight="1">
      <c r="A39" s="19" t="s">
        <v>31</v>
      </c>
      <c r="B39" s="20"/>
      <c r="C39" s="21"/>
      <c r="D39" s="93">
        <f>SUM(D9:D38)</f>
        <v>10</v>
      </c>
      <c r="E39" s="94">
        <f>SUM(E9:E38)</f>
        <v>585685</v>
      </c>
      <c r="F39" s="94">
        <f>SUM(F9:F38)</f>
        <v>106456.5</v>
      </c>
      <c r="G39" s="95">
        <f>F39/E39</f>
        <v>0.18176408820441023</v>
      </c>
      <c r="H39" s="15"/>
    </row>
    <row r="40" spans="1:8" ht="15.75" customHeight="1">
      <c r="A40" s="22"/>
      <c r="B40" s="22"/>
      <c r="C40" s="22"/>
      <c r="D40" s="96"/>
      <c r="E40" s="97"/>
      <c r="F40" s="98"/>
      <c r="G40" s="98"/>
      <c r="H40" s="2"/>
    </row>
    <row r="41" spans="1:8" ht="15.75" customHeight="1">
      <c r="A41" s="23" t="s">
        <v>32</v>
      </c>
      <c r="B41" s="24"/>
      <c r="C41" s="24"/>
      <c r="D41" s="99"/>
      <c r="E41" s="100"/>
      <c r="F41" s="101"/>
      <c r="G41" s="101"/>
      <c r="H41" s="2"/>
    </row>
    <row r="42" spans="1:8" ht="15.75" customHeight="1">
      <c r="A42" s="26"/>
      <c r="B42" s="26"/>
      <c r="C42" s="26"/>
      <c r="D42" s="102"/>
      <c r="E42" s="99" t="s">
        <v>33</v>
      </c>
      <c r="F42" s="99" t="s">
        <v>33</v>
      </c>
      <c r="G42" s="99" t="s">
        <v>5</v>
      </c>
      <c r="H42" s="2"/>
    </row>
    <row r="43" spans="1:8" ht="15.75" customHeight="1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>
      <c r="A44" s="27" t="s">
        <v>36</v>
      </c>
      <c r="B44" s="28"/>
      <c r="C44" s="14"/>
      <c r="D44" s="85">
        <v>24</v>
      </c>
      <c r="E44" s="86">
        <v>1014525.4</v>
      </c>
      <c r="F44" s="86">
        <v>40031.18</v>
      </c>
      <c r="G44" s="87">
        <f>1-(+F44/E44)</f>
        <v>0.9605419637596062</v>
      </c>
      <c r="H44" s="15"/>
    </row>
    <row r="45" spans="1:8" ht="15.75" customHeight="1">
      <c r="A45" s="27" t="s">
        <v>37</v>
      </c>
      <c r="B45" s="28"/>
      <c r="C45" s="14"/>
      <c r="D45" s="85"/>
      <c r="E45" s="86"/>
      <c r="F45" s="86"/>
      <c r="G45" s="87"/>
      <c r="H45" s="15"/>
    </row>
    <row r="46" spans="1:8" ht="15.75" customHeight="1">
      <c r="A46" s="27" t="s">
        <v>38</v>
      </c>
      <c r="B46" s="28"/>
      <c r="C46" s="14"/>
      <c r="D46" s="85">
        <v>38</v>
      </c>
      <c r="E46" s="86">
        <v>1254106</v>
      </c>
      <c r="F46" s="86">
        <v>128176.47</v>
      </c>
      <c r="G46" s="87">
        <f>1-(+F46/E46)</f>
        <v>0.897794548467195</v>
      </c>
      <c r="H46" s="15"/>
    </row>
    <row r="47" spans="1:8" ht="15.75" customHeight="1">
      <c r="A47" s="27" t="s">
        <v>39</v>
      </c>
      <c r="B47" s="28"/>
      <c r="C47" s="14"/>
      <c r="D47" s="85">
        <v>12</v>
      </c>
      <c r="E47" s="86">
        <v>636159.5</v>
      </c>
      <c r="F47" s="86">
        <v>64369.5</v>
      </c>
      <c r="G47" s="87">
        <f>1-(+F47/E47)</f>
        <v>0.8988154700197042</v>
      </c>
      <c r="H47" s="15"/>
    </row>
    <row r="48" spans="1:8" ht="15.75" customHeight="1">
      <c r="A48" s="27" t="s">
        <v>40</v>
      </c>
      <c r="B48" s="28"/>
      <c r="C48" s="14"/>
      <c r="D48" s="85">
        <v>26</v>
      </c>
      <c r="E48" s="86">
        <v>718883.76</v>
      </c>
      <c r="F48" s="86">
        <v>56325.76</v>
      </c>
      <c r="G48" s="87">
        <f>1-(+F48/E48)</f>
        <v>0.9216483065356769</v>
      </c>
      <c r="H48" s="15"/>
    </row>
    <row r="49" spans="1:8" ht="15.75" customHeight="1">
      <c r="A49" s="27" t="s">
        <v>41</v>
      </c>
      <c r="B49" s="28"/>
      <c r="C49" s="14"/>
      <c r="D49" s="85"/>
      <c r="E49" s="86"/>
      <c r="F49" s="86"/>
      <c r="G49" s="87"/>
      <c r="H49" s="15"/>
    </row>
    <row r="50" spans="1:8" ht="15.75" customHeight="1">
      <c r="A50" s="27" t="s">
        <v>42</v>
      </c>
      <c r="B50" s="28"/>
      <c r="C50" s="14"/>
      <c r="D50" s="85">
        <v>11</v>
      </c>
      <c r="E50" s="86">
        <v>594978</v>
      </c>
      <c r="F50" s="86">
        <v>48478</v>
      </c>
      <c r="G50" s="87">
        <f>1-(+F50/E50)</f>
        <v>0.9185213570921951</v>
      </c>
      <c r="H50" s="15"/>
    </row>
    <row r="51" spans="1:8" ht="15.75" customHeight="1">
      <c r="A51" s="27" t="s">
        <v>43</v>
      </c>
      <c r="B51" s="28"/>
      <c r="C51" s="14"/>
      <c r="D51" s="85"/>
      <c r="E51" s="86"/>
      <c r="F51" s="86"/>
      <c r="G51" s="87"/>
      <c r="H51" s="15"/>
    </row>
    <row r="52" spans="1:8" ht="15.75" customHeight="1">
      <c r="A52" s="27" t="s">
        <v>44</v>
      </c>
      <c r="B52" s="28"/>
      <c r="C52" s="14"/>
      <c r="D52" s="85"/>
      <c r="E52" s="86"/>
      <c r="F52" s="86"/>
      <c r="G52" s="87"/>
      <c r="H52" s="15"/>
    </row>
    <row r="53" spans="1:8" ht="15.75" customHeight="1">
      <c r="A53" s="27" t="s">
        <v>65</v>
      </c>
      <c r="B53" s="30"/>
      <c r="C53" s="14"/>
      <c r="D53" s="85">
        <v>327</v>
      </c>
      <c r="E53" s="86">
        <v>17623465.46</v>
      </c>
      <c r="F53" s="86">
        <v>2129946.68</v>
      </c>
      <c r="G53" s="87">
        <f>1-(+F53/E53)</f>
        <v>0.8791414387349444</v>
      </c>
      <c r="H53" s="15"/>
    </row>
    <row r="54" spans="1:8" ht="15.75" customHeight="1">
      <c r="A54" s="27" t="s">
        <v>66</v>
      </c>
      <c r="B54" s="30"/>
      <c r="C54" s="14"/>
      <c r="D54" s="85"/>
      <c r="E54" s="86"/>
      <c r="F54" s="86"/>
      <c r="G54" s="87"/>
      <c r="H54" s="15"/>
    </row>
    <row r="55" spans="1:8" ht="15.75" customHeight="1">
      <c r="A55" s="31" t="s">
        <v>45</v>
      </c>
      <c r="B55" s="30"/>
      <c r="C55" s="14"/>
      <c r="D55" s="89"/>
      <c r="E55" s="109"/>
      <c r="F55" s="86"/>
      <c r="G55" s="91"/>
      <c r="H55" s="15"/>
    </row>
    <row r="56" spans="1:8" ht="15.75" customHeight="1">
      <c r="A56" s="16" t="s">
        <v>46</v>
      </c>
      <c r="B56" s="28"/>
      <c r="C56" s="14"/>
      <c r="D56" s="89"/>
      <c r="E56" s="109"/>
      <c r="F56" s="86"/>
      <c r="G56" s="91"/>
      <c r="H56" s="15"/>
    </row>
    <row r="57" spans="1:8" ht="15.75" customHeight="1">
      <c r="A57" s="16" t="s">
        <v>29</v>
      </c>
      <c r="B57" s="28"/>
      <c r="C57" s="14"/>
      <c r="D57" s="89"/>
      <c r="E57" s="108"/>
      <c r="F57" s="86"/>
      <c r="G57" s="91"/>
      <c r="H57" s="15"/>
    </row>
    <row r="58" spans="1:8" ht="15.75" customHeight="1">
      <c r="A58" s="16" t="s">
        <v>30</v>
      </c>
      <c r="B58" s="28"/>
      <c r="C58" s="14"/>
      <c r="D58" s="89"/>
      <c r="E58" s="108"/>
      <c r="F58" s="86"/>
      <c r="G58" s="91"/>
      <c r="H58" s="15"/>
    </row>
    <row r="59" spans="1:8" ht="15.75" customHeight="1">
      <c r="A59" s="32"/>
      <c r="B59" s="18"/>
      <c r="C59" s="14"/>
      <c r="D59" s="89"/>
      <c r="E59" s="92"/>
      <c r="F59" s="92"/>
      <c r="G59" s="91"/>
      <c r="H59" s="15"/>
    </row>
    <row r="60" spans="1:8" ht="15.75" customHeight="1">
      <c r="A60" s="20" t="s">
        <v>48</v>
      </c>
      <c r="B60" s="20"/>
      <c r="C60" s="21"/>
      <c r="D60" s="93">
        <f>SUM(D44:D56)</f>
        <v>438</v>
      </c>
      <c r="E60" s="94">
        <f>SUM(E44:E59)</f>
        <v>21842118.12</v>
      </c>
      <c r="F60" s="94">
        <f>SUM(F44:F59)</f>
        <v>2467327.5900000003</v>
      </c>
      <c r="G60" s="95">
        <f>1-(F60/E60)</f>
        <v>0.8870380804441872</v>
      </c>
      <c r="H60" s="15"/>
    </row>
    <row r="61" spans="1:8" ht="15.75" customHeight="1">
      <c r="A61" s="33"/>
      <c r="B61" s="33"/>
      <c r="C61" s="33"/>
      <c r="D61" s="111"/>
      <c r="E61" s="105"/>
      <c r="F61" s="34"/>
      <c r="G61" s="34"/>
      <c r="H61" s="2"/>
    </row>
    <row r="62" spans="1:8" ht="15.75" customHeight="1">
      <c r="A62" s="35" t="s">
        <v>49</v>
      </c>
      <c r="B62" s="36"/>
      <c r="C62" s="36"/>
      <c r="D62" s="112"/>
      <c r="E62" s="106"/>
      <c r="F62" s="107">
        <f>F60+F39</f>
        <v>2573784.0900000003</v>
      </c>
      <c r="G62" s="10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10</v>
      </c>
      <c r="B9" s="129"/>
      <c r="C9" s="14"/>
      <c r="D9" s="85"/>
      <c r="E9" s="86"/>
      <c r="F9" s="86"/>
      <c r="G9" s="118"/>
      <c r="H9" s="15"/>
    </row>
    <row r="10" spans="1:8" ht="15">
      <c r="A10" s="128" t="s">
        <v>11</v>
      </c>
      <c r="B10" s="129"/>
      <c r="C10" s="14"/>
      <c r="D10" s="85">
        <v>4</v>
      </c>
      <c r="E10" s="86">
        <v>1540339</v>
      </c>
      <c r="F10" s="86">
        <v>855943.5</v>
      </c>
      <c r="G10" s="118">
        <f>F10/E10</f>
        <v>0.5556851446337462</v>
      </c>
      <c r="H10" s="15"/>
    </row>
    <row r="11" spans="1:8" ht="15">
      <c r="A11" s="128" t="s">
        <v>80</v>
      </c>
      <c r="B11" s="129"/>
      <c r="C11" s="14"/>
      <c r="D11" s="85">
        <v>1</v>
      </c>
      <c r="E11" s="86">
        <v>305885</v>
      </c>
      <c r="F11" s="86">
        <v>85199.1</v>
      </c>
      <c r="G11" s="118">
        <f>F11/E11</f>
        <v>0.2785331088480965</v>
      </c>
      <c r="H11" s="15"/>
    </row>
    <row r="12" spans="1:8" ht="15">
      <c r="A12" s="128" t="s">
        <v>25</v>
      </c>
      <c r="B12" s="129"/>
      <c r="C12" s="14"/>
      <c r="D12" s="85">
        <v>1</v>
      </c>
      <c r="E12" s="86">
        <v>263831</v>
      </c>
      <c r="F12" s="86">
        <v>65395</v>
      </c>
      <c r="G12" s="118">
        <f>F12/E12</f>
        <v>0.24786700577263476</v>
      </c>
      <c r="H12" s="15"/>
    </row>
    <row r="13" spans="1:8" ht="15">
      <c r="A13" s="128" t="s">
        <v>81</v>
      </c>
      <c r="B13" s="129"/>
      <c r="C13" s="14"/>
      <c r="D13" s="85">
        <v>27</v>
      </c>
      <c r="E13" s="86">
        <v>4460846</v>
      </c>
      <c r="F13" s="86">
        <v>617971.5</v>
      </c>
      <c r="G13" s="118">
        <f>F13/E13</f>
        <v>0.13853235462510924</v>
      </c>
      <c r="H13" s="15"/>
    </row>
    <row r="14" spans="1:8" ht="15">
      <c r="A14" s="128" t="s">
        <v>139</v>
      </c>
      <c r="B14" s="129"/>
      <c r="C14" s="14"/>
      <c r="D14" s="85">
        <v>1</v>
      </c>
      <c r="E14" s="86">
        <v>217731</v>
      </c>
      <c r="F14" s="86">
        <v>55731.34</v>
      </c>
      <c r="G14" s="118">
        <f>F14/E14</f>
        <v>0.2559641943499088</v>
      </c>
      <c r="H14" s="15"/>
    </row>
    <row r="15" spans="1:8" ht="15">
      <c r="A15" s="128" t="s">
        <v>127</v>
      </c>
      <c r="B15" s="129"/>
      <c r="C15" s="14"/>
      <c r="D15" s="85"/>
      <c r="E15" s="86"/>
      <c r="F15" s="86"/>
      <c r="G15" s="118"/>
      <c r="H15" s="15"/>
    </row>
    <row r="16" spans="1:8" ht="15">
      <c r="A16" s="128" t="s">
        <v>137</v>
      </c>
      <c r="B16" s="129"/>
      <c r="C16" s="14"/>
      <c r="D16" s="85">
        <v>1</v>
      </c>
      <c r="E16" s="86">
        <v>263604</v>
      </c>
      <c r="F16" s="86">
        <v>56165.5</v>
      </c>
      <c r="G16" s="118">
        <f aca="true" t="shared" si="0" ref="G16:G22">F16/E16</f>
        <v>0.2130677076220391</v>
      </c>
      <c r="H16" s="15"/>
    </row>
    <row r="17" spans="1:8" ht="15">
      <c r="A17" s="128" t="s">
        <v>59</v>
      </c>
      <c r="B17" s="129"/>
      <c r="C17" s="14"/>
      <c r="D17" s="85"/>
      <c r="E17" s="86"/>
      <c r="F17" s="86"/>
      <c r="G17" s="118"/>
      <c r="H17" s="15"/>
    </row>
    <row r="18" spans="1:8" ht="15">
      <c r="A18" s="128" t="s">
        <v>14</v>
      </c>
      <c r="B18" s="129"/>
      <c r="C18" s="14"/>
      <c r="D18" s="85">
        <v>2</v>
      </c>
      <c r="E18" s="86">
        <v>1466550</v>
      </c>
      <c r="F18" s="86">
        <v>625461</v>
      </c>
      <c r="G18" s="118">
        <f t="shared" si="0"/>
        <v>0.4264846067300808</v>
      </c>
      <c r="H18" s="15"/>
    </row>
    <row r="19" spans="1:8" ht="15">
      <c r="A19" s="128" t="s">
        <v>15</v>
      </c>
      <c r="B19" s="129"/>
      <c r="C19" s="14"/>
      <c r="D19" s="85">
        <v>2</v>
      </c>
      <c r="E19" s="86">
        <v>1698212</v>
      </c>
      <c r="F19" s="86">
        <v>427499</v>
      </c>
      <c r="G19" s="118">
        <f t="shared" si="0"/>
        <v>0.25173476574185083</v>
      </c>
      <c r="H19" s="15"/>
    </row>
    <row r="20" spans="1:8" ht="15">
      <c r="A20" s="131" t="s">
        <v>141</v>
      </c>
      <c r="B20" s="129"/>
      <c r="C20" s="14"/>
      <c r="D20" s="85"/>
      <c r="E20" s="86"/>
      <c r="F20" s="86"/>
      <c r="G20" s="118"/>
      <c r="H20" s="15"/>
    </row>
    <row r="21" spans="1:8" ht="15">
      <c r="A21" s="128" t="s">
        <v>82</v>
      </c>
      <c r="B21" s="129"/>
      <c r="C21" s="14"/>
      <c r="D21" s="85">
        <v>3</v>
      </c>
      <c r="E21" s="86">
        <v>2758783</v>
      </c>
      <c r="F21" s="86">
        <v>816116.5</v>
      </c>
      <c r="G21" s="118">
        <f t="shared" si="0"/>
        <v>0.2958248256568204</v>
      </c>
      <c r="H21" s="15"/>
    </row>
    <row r="22" spans="1:8" ht="15">
      <c r="A22" s="128" t="s">
        <v>110</v>
      </c>
      <c r="B22" s="129"/>
      <c r="C22" s="14"/>
      <c r="D22" s="85">
        <v>1</v>
      </c>
      <c r="E22" s="86">
        <v>384545</v>
      </c>
      <c r="F22" s="86">
        <v>93719</v>
      </c>
      <c r="G22" s="118">
        <f t="shared" si="0"/>
        <v>0.24371399966193813</v>
      </c>
      <c r="H22" s="15"/>
    </row>
    <row r="23" spans="1:8" ht="15">
      <c r="A23" s="128" t="s">
        <v>78</v>
      </c>
      <c r="B23" s="129"/>
      <c r="C23" s="14"/>
      <c r="D23" s="85"/>
      <c r="E23" s="86"/>
      <c r="F23" s="86"/>
      <c r="G23" s="118"/>
      <c r="H23" s="15"/>
    </row>
    <row r="24" spans="1:8" ht="15">
      <c r="A24" s="128" t="s">
        <v>83</v>
      </c>
      <c r="B24" s="129"/>
      <c r="C24" s="14"/>
      <c r="D24" s="85"/>
      <c r="E24" s="86"/>
      <c r="F24" s="86"/>
      <c r="G24" s="118"/>
      <c r="H24" s="15"/>
    </row>
    <row r="25" spans="1:8" ht="15">
      <c r="A25" s="130" t="s">
        <v>20</v>
      </c>
      <c r="B25" s="129"/>
      <c r="C25" s="14"/>
      <c r="D25" s="85">
        <v>6</v>
      </c>
      <c r="E25" s="86">
        <v>1282843</v>
      </c>
      <c r="F25" s="86">
        <v>281100</v>
      </c>
      <c r="G25" s="118">
        <f>F25/E25</f>
        <v>0.21912268297835355</v>
      </c>
      <c r="H25" s="15"/>
    </row>
    <row r="26" spans="1:8" ht="15">
      <c r="A26" s="130" t="s">
        <v>21</v>
      </c>
      <c r="B26" s="129"/>
      <c r="C26" s="14"/>
      <c r="D26" s="85">
        <v>17</v>
      </c>
      <c r="E26" s="86">
        <v>166586</v>
      </c>
      <c r="F26" s="86">
        <v>166586</v>
      </c>
      <c r="G26" s="118">
        <f>F26/E26</f>
        <v>1</v>
      </c>
      <c r="H26" s="15"/>
    </row>
    <row r="27" spans="1:8" ht="15">
      <c r="A27" s="131" t="s">
        <v>22</v>
      </c>
      <c r="B27" s="129"/>
      <c r="C27" s="14"/>
      <c r="D27" s="85"/>
      <c r="E27" s="86"/>
      <c r="F27" s="86"/>
      <c r="G27" s="118"/>
      <c r="H27" s="15"/>
    </row>
    <row r="28" spans="1:8" ht="15">
      <c r="A28" s="131" t="s">
        <v>23</v>
      </c>
      <c r="B28" s="129"/>
      <c r="C28" s="14"/>
      <c r="D28" s="85"/>
      <c r="E28" s="86">
        <v>52845</v>
      </c>
      <c r="F28" s="86">
        <v>5245</v>
      </c>
      <c r="G28" s="118">
        <f>F28/E28</f>
        <v>0.09925253098684833</v>
      </c>
      <c r="H28" s="15"/>
    </row>
    <row r="29" spans="1:8" ht="15">
      <c r="A29" s="131" t="s">
        <v>24</v>
      </c>
      <c r="B29" s="129"/>
      <c r="C29" s="14"/>
      <c r="D29" s="85"/>
      <c r="E29" s="86"/>
      <c r="F29" s="86"/>
      <c r="G29" s="118"/>
      <c r="H29" s="15"/>
    </row>
    <row r="30" spans="1:8" ht="15">
      <c r="A30" s="131" t="s">
        <v>118</v>
      </c>
      <c r="B30" s="129"/>
      <c r="C30" s="14"/>
      <c r="D30" s="85"/>
      <c r="E30" s="86"/>
      <c r="F30" s="86"/>
      <c r="G30" s="118"/>
      <c r="H30" s="15"/>
    </row>
    <row r="31" spans="1:8" ht="15">
      <c r="A31" s="131" t="s">
        <v>84</v>
      </c>
      <c r="B31" s="129"/>
      <c r="C31" s="14"/>
      <c r="D31" s="85">
        <v>2</v>
      </c>
      <c r="E31" s="86">
        <v>267849</v>
      </c>
      <c r="F31" s="86">
        <v>70529</v>
      </c>
      <c r="G31" s="118">
        <f>F31/E31</f>
        <v>0.2633162714813197</v>
      </c>
      <c r="H31" s="15"/>
    </row>
    <row r="32" spans="1:8" ht="15">
      <c r="A32" s="131" t="s">
        <v>133</v>
      </c>
      <c r="B32" s="129"/>
      <c r="C32" s="14"/>
      <c r="D32" s="85"/>
      <c r="E32" s="86"/>
      <c r="F32" s="86"/>
      <c r="G32" s="118"/>
      <c r="H32" s="15"/>
    </row>
    <row r="33" spans="1:8" ht="15">
      <c r="A33" s="131" t="s">
        <v>27</v>
      </c>
      <c r="B33" s="129"/>
      <c r="C33" s="14"/>
      <c r="D33" s="85">
        <v>2</v>
      </c>
      <c r="E33" s="86">
        <v>737140</v>
      </c>
      <c r="F33" s="86">
        <v>188873.58</v>
      </c>
      <c r="G33" s="118">
        <f>F33/E33</f>
        <v>0.25622484195675177</v>
      </c>
      <c r="H33" s="15"/>
    </row>
    <row r="34" spans="1:8" ht="15">
      <c r="A34" s="131" t="s">
        <v>85</v>
      </c>
      <c r="B34" s="129"/>
      <c r="C34" s="14"/>
      <c r="D34" s="85">
        <v>3</v>
      </c>
      <c r="E34" s="86">
        <v>2622012</v>
      </c>
      <c r="F34" s="86">
        <v>52940</v>
      </c>
      <c r="G34" s="118">
        <f>F34/E34</f>
        <v>0.020190601721121033</v>
      </c>
      <c r="H34" s="15"/>
    </row>
    <row r="35" spans="1:8" ht="15">
      <c r="A35" s="16" t="s">
        <v>28</v>
      </c>
      <c r="B35" s="13"/>
      <c r="C35" s="14"/>
      <c r="D35" s="89"/>
      <c r="E35" s="108">
        <v>24450</v>
      </c>
      <c r="F35" s="86">
        <v>3260</v>
      </c>
      <c r="G35" s="119"/>
      <c r="H35" s="15"/>
    </row>
    <row r="36" spans="1:8" ht="15">
      <c r="A36" s="16" t="s">
        <v>47</v>
      </c>
      <c r="B36" s="13"/>
      <c r="C36" s="14"/>
      <c r="D36" s="89"/>
      <c r="E36" s="108"/>
      <c r="F36" s="86"/>
      <c r="G36" s="119"/>
      <c r="H36" s="15"/>
    </row>
    <row r="37" spans="1:8" ht="15">
      <c r="A37" s="16" t="s">
        <v>30</v>
      </c>
      <c r="B37" s="13"/>
      <c r="C37" s="14"/>
      <c r="D37" s="89"/>
      <c r="E37" s="108"/>
      <c r="F37" s="86"/>
      <c r="G37" s="119"/>
      <c r="H37" s="15"/>
    </row>
    <row r="38" spans="1:8" ht="15">
      <c r="A38" s="17"/>
      <c r="B38" s="18"/>
      <c r="C38" s="14"/>
      <c r="D38" s="89"/>
      <c r="E38" s="109"/>
      <c r="F38" s="109"/>
      <c r="G38" s="119"/>
      <c r="H38" s="15"/>
    </row>
    <row r="39" spans="1:8" ht="15">
      <c r="A39" s="19" t="s">
        <v>31</v>
      </c>
      <c r="B39" s="20"/>
      <c r="C39" s="21"/>
      <c r="D39" s="93">
        <f>SUM(D9:D38)</f>
        <v>73</v>
      </c>
      <c r="E39" s="94">
        <f>SUM(E9:E38)</f>
        <v>18514051</v>
      </c>
      <c r="F39" s="94">
        <f>SUM(F9:F38)</f>
        <v>4467735.0200000005</v>
      </c>
      <c r="G39" s="120">
        <f>F39/E39</f>
        <v>0.24131590757743945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2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122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3" t="s">
        <v>35</v>
      </c>
      <c r="H43" s="2"/>
    </row>
    <row r="44" spans="1:8" ht="15">
      <c r="A44" s="27" t="s">
        <v>36</v>
      </c>
      <c r="B44" s="28"/>
      <c r="C44" s="14"/>
      <c r="D44" s="85">
        <v>124</v>
      </c>
      <c r="E44" s="86">
        <v>19989645.45</v>
      </c>
      <c r="F44" s="86">
        <v>1004787.6</v>
      </c>
      <c r="G44" s="118">
        <f>1-(+F44/E44)</f>
        <v>0.9497345962181636</v>
      </c>
      <c r="H44" s="15"/>
    </row>
    <row r="45" spans="1:8" ht="15">
      <c r="A45" s="27" t="s">
        <v>37</v>
      </c>
      <c r="B45" s="28"/>
      <c r="C45" s="14"/>
      <c r="D45" s="85">
        <v>3</v>
      </c>
      <c r="E45" s="86">
        <v>2894062.24</v>
      </c>
      <c r="F45" s="86">
        <v>205333.32</v>
      </c>
      <c r="G45" s="118">
        <f>1-(+F45/E45)</f>
        <v>0.9290501368070094</v>
      </c>
      <c r="H45" s="15"/>
    </row>
    <row r="46" spans="1:8" ht="15">
      <c r="A46" s="27" t="s">
        <v>38</v>
      </c>
      <c r="B46" s="28"/>
      <c r="C46" s="14"/>
      <c r="D46" s="85">
        <v>382</v>
      </c>
      <c r="E46" s="86">
        <v>29447364.5</v>
      </c>
      <c r="F46" s="86">
        <v>1757544.3</v>
      </c>
      <c r="G46" s="118">
        <f>1-(+F46/E46)</f>
        <v>0.9403157352163043</v>
      </c>
      <c r="H46" s="15"/>
    </row>
    <row r="47" spans="1:8" ht="15">
      <c r="A47" s="27" t="s">
        <v>39</v>
      </c>
      <c r="B47" s="28"/>
      <c r="C47" s="14"/>
      <c r="D47" s="85">
        <v>37</v>
      </c>
      <c r="E47" s="86">
        <v>4107638</v>
      </c>
      <c r="F47" s="86">
        <v>392812.44</v>
      </c>
      <c r="G47" s="118">
        <f>1-(+F47/E47)</f>
        <v>0.9043702390522241</v>
      </c>
      <c r="H47" s="15"/>
    </row>
    <row r="48" spans="1:8" ht="15">
      <c r="A48" s="27" t="s">
        <v>40</v>
      </c>
      <c r="B48" s="28"/>
      <c r="C48" s="14"/>
      <c r="D48" s="85">
        <v>139</v>
      </c>
      <c r="E48" s="86">
        <v>25146467.88</v>
      </c>
      <c r="F48" s="86">
        <v>1619248.18</v>
      </c>
      <c r="G48" s="118">
        <f>1-(+F48/E48)</f>
        <v>0.9356073311080061</v>
      </c>
      <c r="H48" s="15"/>
    </row>
    <row r="49" spans="1:8" ht="15">
      <c r="A49" s="27" t="s">
        <v>41</v>
      </c>
      <c r="B49" s="28"/>
      <c r="C49" s="14"/>
      <c r="D49" s="85"/>
      <c r="E49" s="86"/>
      <c r="F49" s="86"/>
      <c r="G49" s="118"/>
      <c r="H49" s="15"/>
    </row>
    <row r="50" spans="1:8" ht="15">
      <c r="A50" s="27" t="s">
        <v>42</v>
      </c>
      <c r="B50" s="28"/>
      <c r="C50" s="14"/>
      <c r="D50" s="85">
        <v>49</v>
      </c>
      <c r="E50" s="86">
        <v>7173268</v>
      </c>
      <c r="F50" s="86">
        <v>420813.76</v>
      </c>
      <c r="G50" s="118">
        <f>1-(+F50/E50)</f>
        <v>0.9413358374453596</v>
      </c>
      <c r="H50" s="15"/>
    </row>
    <row r="51" spans="1:8" ht="15">
      <c r="A51" s="27" t="s">
        <v>43</v>
      </c>
      <c r="B51" s="28"/>
      <c r="C51" s="14"/>
      <c r="D51" s="85">
        <v>8</v>
      </c>
      <c r="E51" s="86">
        <v>1672700</v>
      </c>
      <c r="F51" s="86">
        <v>87780</v>
      </c>
      <c r="G51" s="118">
        <f>1-(+F51/E51)</f>
        <v>0.9475219704669098</v>
      </c>
      <c r="H51" s="15"/>
    </row>
    <row r="52" spans="1:8" ht="15">
      <c r="A52" s="54" t="s">
        <v>44</v>
      </c>
      <c r="B52" s="28"/>
      <c r="C52" s="14"/>
      <c r="D52" s="85">
        <v>6</v>
      </c>
      <c r="E52" s="86">
        <v>755925</v>
      </c>
      <c r="F52" s="86">
        <v>7225</v>
      </c>
      <c r="G52" s="118">
        <f>1-(+F52/E52)</f>
        <v>0.9904421734960479</v>
      </c>
      <c r="H52" s="15"/>
    </row>
    <row r="53" spans="1:8" ht="15">
      <c r="A53" s="55" t="s">
        <v>64</v>
      </c>
      <c r="B53" s="28"/>
      <c r="C53" s="14"/>
      <c r="D53" s="85">
        <v>2</v>
      </c>
      <c r="E53" s="86">
        <v>191200</v>
      </c>
      <c r="F53" s="86">
        <v>76200</v>
      </c>
      <c r="G53" s="118">
        <f>1-(+F53/E53)</f>
        <v>0.6014644351464435</v>
      </c>
      <c r="H53" s="15"/>
    </row>
    <row r="54" spans="1:8" ht="15">
      <c r="A54" s="27" t="s">
        <v>111</v>
      </c>
      <c r="B54" s="28"/>
      <c r="C54" s="14"/>
      <c r="D54" s="85">
        <v>1653</v>
      </c>
      <c r="E54" s="86">
        <v>117468329.99</v>
      </c>
      <c r="F54" s="86">
        <v>13743348.98</v>
      </c>
      <c r="G54" s="118">
        <f>1-(+F54/E54)</f>
        <v>0.8830037936082861</v>
      </c>
      <c r="H54" s="15"/>
    </row>
    <row r="55" spans="1:8" ht="15">
      <c r="A55" s="84" t="s">
        <v>112</v>
      </c>
      <c r="B55" s="30"/>
      <c r="C55" s="14"/>
      <c r="D55" s="85"/>
      <c r="E55" s="86"/>
      <c r="F55" s="86"/>
      <c r="G55" s="118"/>
      <c r="H55" s="15"/>
    </row>
    <row r="56" spans="1:8" ht="15">
      <c r="A56" s="31" t="s">
        <v>45</v>
      </c>
      <c r="B56" s="30"/>
      <c r="C56" s="14"/>
      <c r="D56" s="89"/>
      <c r="E56" s="109"/>
      <c r="F56" s="86"/>
      <c r="G56" s="119"/>
      <c r="H56" s="15"/>
    </row>
    <row r="57" spans="1:8" ht="15">
      <c r="A57" s="16" t="s">
        <v>46</v>
      </c>
      <c r="B57" s="28"/>
      <c r="C57" s="14"/>
      <c r="D57" s="89"/>
      <c r="E57" s="109"/>
      <c r="F57" s="86"/>
      <c r="G57" s="119"/>
      <c r="H57" s="15"/>
    </row>
    <row r="58" spans="1:8" ht="15">
      <c r="A58" s="16" t="s">
        <v>29</v>
      </c>
      <c r="B58" s="28"/>
      <c r="C58" s="14"/>
      <c r="D58" s="89"/>
      <c r="E58" s="108"/>
      <c r="F58" s="86"/>
      <c r="G58" s="119"/>
      <c r="H58" s="15"/>
    </row>
    <row r="59" spans="1:8" ht="15">
      <c r="A59" s="16" t="s">
        <v>30</v>
      </c>
      <c r="B59" s="28"/>
      <c r="C59" s="14"/>
      <c r="D59" s="89"/>
      <c r="E59" s="108"/>
      <c r="F59" s="86"/>
      <c r="G59" s="119"/>
      <c r="H59" s="15"/>
    </row>
    <row r="60" spans="1:8" ht="15">
      <c r="A60" s="32"/>
      <c r="B60" s="18"/>
      <c r="C60" s="14"/>
      <c r="D60" s="89"/>
      <c r="E60" s="92"/>
      <c r="F60" s="92"/>
      <c r="G60" s="119"/>
      <c r="H60" s="2"/>
    </row>
    <row r="61" spans="1:8" ht="15">
      <c r="A61" s="20" t="s">
        <v>48</v>
      </c>
      <c r="B61" s="20"/>
      <c r="C61" s="21"/>
      <c r="D61" s="93">
        <f>SUM(D44:D57)</f>
        <v>2403</v>
      </c>
      <c r="E61" s="94">
        <f>SUM(E44:E60)</f>
        <v>208846601.06</v>
      </c>
      <c r="F61" s="94">
        <f>SUM(F44:F60)</f>
        <v>19315093.58</v>
      </c>
      <c r="G61" s="124">
        <f>1-(+F61/E61)</f>
        <v>0.9075154037366836</v>
      </c>
      <c r="H61" s="2"/>
    </row>
    <row r="62" spans="1:8" ht="15">
      <c r="A62" s="33"/>
      <c r="B62" s="33"/>
      <c r="C62" s="33"/>
      <c r="D62" s="104"/>
      <c r="E62" s="105"/>
      <c r="F62" s="34"/>
      <c r="G62" s="34"/>
      <c r="H62" s="2"/>
    </row>
    <row r="63" spans="1:8" ht="17.25">
      <c r="A63" s="35" t="s">
        <v>49</v>
      </c>
      <c r="B63" s="36"/>
      <c r="C63" s="36"/>
      <c r="D63" s="106"/>
      <c r="E63" s="106"/>
      <c r="F63" s="107">
        <f>F61+F39</f>
        <v>23782828.599999998</v>
      </c>
      <c r="G63" s="106"/>
      <c r="H63" s="2"/>
    </row>
    <row r="64" spans="1:8" ht="17.25">
      <c r="A64" s="35"/>
      <c r="B64" s="36"/>
      <c r="C64" s="36"/>
      <c r="D64" s="36"/>
      <c r="E64" s="36"/>
      <c r="F64" s="37"/>
      <c r="G64" s="36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JUNE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28" t="s">
        <v>10</v>
      </c>
      <c r="B9" s="129"/>
      <c r="C9" s="14"/>
      <c r="D9" s="85">
        <v>1</v>
      </c>
      <c r="E9" s="113">
        <v>6420</v>
      </c>
      <c r="F9" s="125">
        <v>145820.5</v>
      </c>
      <c r="G9" s="118">
        <f>F9/E9</f>
        <v>22.71347352024922</v>
      </c>
      <c r="H9" s="15"/>
    </row>
    <row r="10" spans="1:8" ht="15">
      <c r="A10" s="128" t="s">
        <v>11</v>
      </c>
      <c r="B10" s="129"/>
      <c r="C10" s="14"/>
      <c r="D10" s="85">
        <v>3</v>
      </c>
      <c r="E10" s="113">
        <v>487438</v>
      </c>
      <c r="F10" s="125">
        <v>23549</v>
      </c>
      <c r="G10" s="118">
        <f>F10/E10</f>
        <v>0.048311785293719406</v>
      </c>
      <c r="H10" s="15"/>
    </row>
    <row r="11" spans="1:8" ht="15">
      <c r="A11" s="128" t="s">
        <v>138</v>
      </c>
      <c r="B11" s="129"/>
      <c r="C11" s="14"/>
      <c r="D11" s="85">
        <v>1</v>
      </c>
      <c r="E11" s="113">
        <v>7721</v>
      </c>
      <c r="F11" s="125">
        <v>5319</v>
      </c>
      <c r="G11" s="118">
        <f>F11/E11</f>
        <v>0.6889004015023961</v>
      </c>
      <c r="H11" s="15"/>
    </row>
    <row r="12" spans="1:8" ht="15">
      <c r="A12" s="128" t="s">
        <v>25</v>
      </c>
      <c r="B12" s="129"/>
      <c r="C12" s="14"/>
      <c r="D12" s="85"/>
      <c r="E12" s="113"/>
      <c r="F12" s="125"/>
      <c r="G12" s="118"/>
      <c r="H12" s="15"/>
    </row>
    <row r="13" spans="1:8" ht="15">
      <c r="A13" s="128" t="s">
        <v>81</v>
      </c>
      <c r="B13" s="129"/>
      <c r="C13" s="14"/>
      <c r="D13" s="85">
        <v>24</v>
      </c>
      <c r="E13" s="113">
        <v>2669487</v>
      </c>
      <c r="F13" s="125">
        <v>496545.5</v>
      </c>
      <c r="G13" s="118">
        <f>F13/E13</f>
        <v>0.18600783596249018</v>
      </c>
      <c r="H13" s="15"/>
    </row>
    <row r="14" spans="1:8" ht="15">
      <c r="A14" s="128" t="s">
        <v>119</v>
      </c>
      <c r="B14" s="129"/>
      <c r="C14" s="14"/>
      <c r="D14" s="85"/>
      <c r="E14" s="113"/>
      <c r="F14" s="125"/>
      <c r="G14" s="118"/>
      <c r="H14" s="15"/>
    </row>
    <row r="15" spans="1:8" ht="15">
      <c r="A15" s="128" t="s">
        <v>121</v>
      </c>
      <c r="B15" s="129"/>
      <c r="C15" s="14"/>
      <c r="D15" s="85"/>
      <c r="E15" s="113"/>
      <c r="F15" s="125"/>
      <c r="G15" s="118"/>
      <c r="H15" s="15"/>
    </row>
    <row r="16" spans="1:8" ht="15">
      <c r="A16" s="128" t="s">
        <v>125</v>
      </c>
      <c r="B16" s="129"/>
      <c r="C16" s="14"/>
      <c r="D16" s="85"/>
      <c r="E16" s="113"/>
      <c r="F16" s="125"/>
      <c r="G16" s="118"/>
      <c r="H16" s="15"/>
    </row>
    <row r="17" spans="1:8" ht="15">
      <c r="A17" s="128" t="s">
        <v>87</v>
      </c>
      <c r="B17" s="129"/>
      <c r="C17" s="14"/>
      <c r="D17" s="85">
        <v>2</v>
      </c>
      <c r="E17" s="113">
        <v>765005</v>
      </c>
      <c r="F17" s="125">
        <v>208033</v>
      </c>
      <c r="G17" s="118">
        <f>F17/E17</f>
        <v>0.2719367847268972</v>
      </c>
      <c r="H17" s="15"/>
    </row>
    <row r="18" spans="1:8" ht="15">
      <c r="A18" s="131" t="s">
        <v>128</v>
      </c>
      <c r="B18" s="129"/>
      <c r="C18" s="14"/>
      <c r="D18" s="85">
        <v>2</v>
      </c>
      <c r="E18" s="113">
        <v>414501</v>
      </c>
      <c r="F18" s="125">
        <v>99257</v>
      </c>
      <c r="G18" s="118">
        <f>F18/E18</f>
        <v>0.23946142470102605</v>
      </c>
      <c r="H18" s="15"/>
    </row>
    <row r="19" spans="1:8" ht="15">
      <c r="A19" s="128" t="s">
        <v>15</v>
      </c>
      <c r="B19" s="129"/>
      <c r="C19" s="14"/>
      <c r="D19" s="85">
        <v>2</v>
      </c>
      <c r="E19" s="113">
        <v>756123</v>
      </c>
      <c r="F19" s="125">
        <v>80036</v>
      </c>
      <c r="G19" s="118">
        <f>F19/E19</f>
        <v>0.10585050315887759</v>
      </c>
      <c r="H19" s="15"/>
    </row>
    <row r="20" spans="1:8" ht="15">
      <c r="A20" s="128" t="s">
        <v>63</v>
      </c>
      <c r="B20" s="129"/>
      <c r="C20" s="14"/>
      <c r="D20" s="85"/>
      <c r="E20" s="113"/>
      <c r="F20" s="125"/>
      <c r="G20" s="118"/>
      <c r="H20" s="15"/>
    </row>
    <row r="21" spans="1:8" ht="15">
      <c r="A21" s="128" t="s">
        <v>110</v>
      </c>
      <c r="B21" s="129"/>
      <c r="C21" s="14"/>
      <c r="D21" s="85">
        <v>1</v>
      </c>
      <c r="E21" s="113">
        <v>78586</v>
      </c>
      <c r="F21" s="125">
        <v>26623</v>
      </c>
      <c r="G21" s="118">
        <f aca="true" t="shared" si="0" ref="G21:G29">F21/E21</f>
        <v>0.33877535438882245</v>
      </c>
      <c r="H21" s="15"/>
    </row>
    <row r="22" spans="1:8" ht="15">
      <c r="A22" s="128" t="s">
        <v>142</v>
      </c>
      <c r="B22" s="129"/>
      <c r="C22" s="14"/>
      <c r="D22" s="85"/>
      <c r="E22" s="113"/>
      <c r="F22" s="125"/>
      <c r="G22" s="118"/>
      <c r="H22" s="15"/>
    </row>
    <row r="23" spans="1:8" ht="15">
      <c r="A23" s="128" t="s">
        <v>130</v>
      </c>
      <c r="B23" s="129"/>
      <c r="C23" s="14"/>
      <c r="D23" s="85">
        <v>3</v>
      </c>
      <c r="E23" s="113">
        <v>715291</v>
      </c>
      <c r="F23" s="125">
        <v>181720.97</v>
      </c>
      <c r="G23" s="118">
        <f t="shared" si="0"/>
        <v>0.25405180548895484</v>
      </c>
      <c r="H23" s="15"/>
    </row>
    <row r="24" spans="1:8" ht="15">
      <c r="A24" s="128" t="s">
        <v>18</v>
      </c>
      <c r="B24" s="129"/>
      <c r="C24" s="14"/>
      <c r="D24" s="85">
        <v>2</v>
      </c>
      <c r="E24" s="113">
        <v>1053561</v>
      </c>
      <c r="F24" s="125">
        <v>-107089</v>
      </c>
      <c r="G24" s="118">
        <f t="shared" si="0"/>
        <v>-0.10164480272143711</v>
      </c>
      <c r="H24" s="15"/>
    </row>
    <row r="25" spans="1:8" ht="15">
      <c r="A25" s="130" t="s">
        <v>20</v>
      </c>
      <c r="B25" s="129"/>
      <c r="C25" s="14"/>
      <c r="D25" s="85">
        <v>4</v>
      </c>
      <c r="E25" s="113">
        <v>684848</v>
      </c>
      <c r="F25" s="125">
        <v>173560</v>
      </c>
      <c r="G25" s="118">
        <f t="shared" si="0"/>
        <v>0.25342849800247647</v>
      </c>
      <c r="H25" s="15"/>
    </row>
    <row r="26" spans="1:8" ht="15">
      <c r="A26" s="130" t="s">
        <v>21</v>
      </c>
      <c r="B26" s="129"/>
      <c r="C26" s="14"/>
      <c r="D26" s="85"/>
      <c r="E26" s="113"/>
      <c r="F26" s="125"/>
      <c r="G26" s="118"/>
      <c r="H26" s="15"/>
    </row>
    <row r="27" spans="1:8" ht="15">
      <c r="A27" s="131" t="s">
        <v>22</v>
      </c>
      <c r="B27" s="129"/>
      <c r="C27" s="14"/>
      <c r="D27" s="85"/>
      <c r="E27" s="113"/>
      <c r="F27" s="125"/>
      <c r="G27" s="118"/>
      <c r="H27" s="15"/>
    </row>
    <row r="28" spans="1:8" ht="15">
      <c r="A28" s="131" t="s">
        <v>23</v>
      </c>
      <c r="B28" s="129"/>
      <c r="C28" s="14"/>
      <c r="D28" s="85"/>
      <c r="E28" s="113"/>
      <c r="F28" s="125"/>
      <c r="G28" s="118"/>
      <c r="H28" s="15"/>
    </row>
    <row r="29" spans="1:8" ht="15">
      <c r="A29" s="131" t="s">
        <v>24</v>
      </c>
      <c r="B29" s="129"/>
      <c r="C29" s="14"/>
      <c r="D29" s="85">
        <v>1</v>
      </c>
      <c r="E29" s="113">
        <v>104655</v>
      </c>
      <c r="F29" s="125">
        <v>37257</v>
      </c>
      <c r="G29" s="118">
        <f t="shared" si="0"/>
        <v>0.35599828006306433</v>
      </c>
      <c r="H29" s="15"/>
    </row>
    <row r="30" spans="1:8" ht="15">
      <c r="A30" s="131" t="s">
        <v>73</v>
      </c>
      <c r="B30" s="129"/>
      <c r="C30" s="14"/>
      <c r="D30" s="85"/>
      <c r="E30" s="113"/>
      <c r="F30" s="125"/>
      <c r="G30" s="118"/>
      <c r="H30" s="15"/>
    </row>
    <row r="31" spans="1:8" ht="15">
      <c r="A31" s="131" t="s">
        <v>88</v>
      </c>
      <c r="B31" s="129"/>
      <c r="C31" s="14"/>
      <c r="D31" s="85"/>
      <c r="E31" s="113"/>
      <c r="F31" s="125"/>
      <c r="G31" s="118"/>
      <c r="H31" s="15"/>
    </row>
    <row r="32" spans="1:8" ht="15">
      <c r="A32" s="131" t="s">
        <v>123</v>
      </c>
      <c r="B32" s="129"/>
      <c r="C32" s="14"/>
      <c r="D32" s="85">
        <v>1</v>
      </c>
      <c r="E32" s="113">
        <v>184869</v>
      </c>
      <c r="F32" s="125">
        <v>68815</v>
      </c>
      <c r="G32" s="118">
        <f>F32/E32</f>
        <v>0.3722365566969043</v>
      </c>
      <c r="H32" s="15"/>
    </row>
    <row r="33" spans="1:8" ht="15">
      <c r="A33" s="131" t="s">
        <v>27</v>
      </c>
      <c r="B33" s="129"/>
      <c r="C33" s="14"/>
      <c r="D33" s="85"/>
      <c r="E33" s="113"/>
      <c r="F33" s="125"/>
      <c r="G33" s="118"/>
      <c r="H33" s="15"/>
    </row>
    <row r="34" spans="1:8" ht="15">
      <c r="A34" s="131" t="s">
        <v>85</v>
      </c>
      <c r="B34" s="129"/>
      <c r="C34" s="14"/>
      <c r="D34" s="85">
        <v>6</v>
      </c>
      <c r="E34" s="113">
        <v>3160042</v>
      </c>
      <c r="F34" s="125">
        <v>812951</v>
      </c>
      <c r="G34" s="118">
        <f>F34/E34</f>
        <v>0.2572595554109724</v>
      </c>
      <c r="H34" s="15"/>
    </row>
    <row r="35" spans="1:8" ht="15">
      <c r="A35" s="16" t="s">
        <v>28</v>
      </c>
      <c r="B35" s="13"/>
      <c r="C35" s="14"/>
      <c r="D35" s="89"/>
      <c r="E35" s="113"/>
      <c r="F35" s="125"/>
      <c r="G35" s="119"/>
      <c r="H35" s="15"/>
    </row>
    <row r="36" spans="1:8" ht="15">
      <c r="A36" s="16" t="s">
        <v>47</v>
      </c>
      <c r="B36" s="13"/>
      <c r="C36" s="14"/>
      <c r="D36" s="89"/>
      <c r="E36" s="113"/>
      <c r="F36" s="125">
        <v>2500</v>
      </c>
      <c r="G36" s="119"/>
      <c r="H36" s="15"/>
    </row>
    <row r="37" spans="1:8" ht="15">
      <c r="A37" s="16" t="s">
        <v>30</v>
      </c>
      <c r="B37" s="13"/>
      <c r="C37" s="14"/>
      <c r="D37" s="89"/>
      <c r="E37" s="108"/>
      <c r="F37" s="86"/>
      <c r="G37" s="119"/>
      <c r="H37" s="15"/>
    </row>
    <row r="38" spans="1:8" ht="15">
      <c r="A38" s="17"/>
      <c r="B38" s="18"/>
      <c r="C38" s="14"/>
      <c r="D38" s="89"/>
      <c r="E38" s="109"/>
      <c r="F38" s="109"/>
      <c r="G38" s="119"/>
      <c r="H38" s="15"/>
    </row>
    <row r="39" spans="1:8" ht="15">
      <c r="A39" s="19" t="s">
        <v>31</v>
      </c>
      <c r="B39" s="20"/>
      <c r="C39" s="21"/>
      <c r="D39" s="93">
        <f>SUM(D9:D38)</f>
        <v>53</v>
      </c>
      <c r="E39" s="94">
        <f>SUM(E9:E38)</f>
        <v>11088547</v>
      </c>
      <c r="F39" s="94">
        <f>SUM(F9:F38)</f>
        <v>2254897.9699999997</v>
      </c>
      <c r="G39" s="120">
        <f>F39/E39</f>
        <v>0.20335378205999394</v>
      </c>
      <c r="H39" s="15"/>
    </row>
    <row r="40" spans="1:8" ht="15">
      <c r="A40" s="22"/>
      <c r="B40" s="22"/>
      <c r="C40" s="22"/>
      <c r="D40" s="96"/>
      <c r="E40" s="97"/>
      <c r="F40" s="98"/>
      <c r="G40" s="98"/>
      <c r="H40" s="2"/>
    </row>
    <row r="41" spans="1:8" ht="17.25">
      <c r="A41" s="23" t="s">
        <v>32</v>
      </c>
      <c r="B41" s="24"/>
      <c r="C41" s="24"/>
      <c r="D41" s="99"/>
      <c r="E41" s="100"/>
      <c r="F41" s="101"/>
      <c r="G41" s="121"/>
      <c r="H41" s="2"/>
    </row>
    <row r="42" spans="1:8" ht="15">
      <c r="A42" s="26"/>
      <c r="B42" s="26"/>
      <c r="C42" s="26"/>
      <c r="D42" s="102"/>
      <c r="E42" s="99" t="s">
        <v>33</v>
      </c>
      <c r="F42" s="99" t="s">
        <v>33</v>
      </c>
      <c r="G42" s="122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3" t="s">
        <v>35</v>
      </c>
      <c r="H43" s="2"/>
    </row>
    <row r="44" spans="1:8" ht="15">
      <c r="A44" s="27" t="s">
        <v>36</v>
      </c>
      <c r="B44" s="28"/>
      <c r="C44" s="14"/>
      <c r="D44" s="85">
        <v>159</v>
      </c>
      <c r="E44" s="86">
        <v>22872477.75</v>
      </c>
      <c r="F44" s="86">
        <v>1199608.05</v>
      </c>
      <c r="G44" s="118">
        <f>1-(+F44/E44)</f>
        <v>0.947552335032876</v>
      </c>
      <c r="H44" s="15"/>
    </row>
    <row r="45" spans="1:8" ht="15">
      <c r="A45" s="27" t="s">
        <v>37</v>
      </c>
      <c r="B45" s="28"/>
      <c r="C45" s="14"/>
      <c r="D45" s="85">
        <v>9</v>
      </c>
      <c r="E45" s="86">
        <v>3700529.42</v>
      </c>
      <c r="F45" s="86">
        <v>156083.94</v>
      </c>
      <c r="G45" s="118">
        <f aca="true" t="shared" si="1" ref="G45:G54">1-(+F45/E45)</f>
        <v>0.9578211865695693</v>
      </c>
      <c r="H45" s="15"/>
    </row>
    <row r="46" spans="1:8" ht="15">
      <c r="A46" s="27" t="s">
        <v>38</v>
      </c>
      <c r="B46" s="28"/>
      <c r="C46" s="14"/>
      <c r="D46" s="85">
        <v>159</v>
      </c>
      <c r="E46" s="86">
        <v>19416688.82</v>
      </c>
      <c r="F46" s="86">
        <v>828865.66</v>
      </c>
      <c r="G46" s="118">
        <f t="shared" si="1"/>
        <v>0.9573116885333078</v>
      </c>
      <c r="H46" s="15"/>
    </row>
    <row r="47" spans="1:8" ht="15">
      <c r="A47" s="27" t="s">
        <v>39</v>
      </c>
      <c r="B47" s="28"/>
      <c r="C47" s="14"/>
      <c r="D47" s="85">
        <v>2</v>
      </c>
      <c r="E47" s="86">
        <v>571119</v>
      </c>
      <c r="F47" s="86">
        <v>26995.5</v>
      </c>
      <c r="G47" s="118">
        <f t="shared" si="1"/>
        <v>0.9527322677060297</v>
      </c>
      <c r="H47" s="15"/>
    </row>
    <row r="48" spans="1:8" ht="15">
      <c r="A48" s="27" t="s">
        <v>40</v>
      </c>
      <c r="B48" s="28"/>
      <c r="C48" s="14"/>
      <c r="D48" s="85">
        <v>113</v>
      </c>
      <c r="E48" s="86">
        <v>14391454.05</v>
      </c>
      <c r="F48" s="86">
        <v>978476.53</v>
      </c>
      <c r="G48" s="118">
        <f t="shared" si="1"/>
        <v>0.9320098909672021</v>
      </c>
      <c r="H48" s="15"/>
    </row>
    <row r="49" spans="1:8" ht="15">
      <c r="A49" s="27" t="s">
        <v>41</v>
      </c>
      <c r="B49" s="28"/>
      <c r="C49" s="14"/>
      <c r="D49" s="85"/>
      <c r="E49" s="86"/>
      <c r="F49" s="86"/>
      <c r="G49" s="118"/>
      <c r="H49" s="15"/>
    </row>
    <row r="50" spans="1:8" ht="15">
      <c r="A50" s="27" t="s">
        <v>42</v>
      </c>
      <c r="B50" s="28"/>
      <c r="C50" s="14"/>
      <c r="D50" s="85">
        <v>11</v>
      </c>
      <c r="E50" s="86">
        <v>1975420</v>
      </c>
      <c r="F50" s="86">
        <v>68025</v>
      </c>
      <c r="G50" s="118">
        <f t="shared" si="1"/>
        <v>0.9655642850634295</v>
      </c>
      <c r="H50" s="15"/>
    </row>
    <row r="51" spans="1:8" ht="15">
      <c r="A51" s="27" t="s">
        <v>43</v>
      </c>
      <c r="B51" s="28"/>
      <c r="C51" s="14"/>
      <c r="D51" s="85">
        <v>4</v>
      </c>
      <c r="E51" s="86">
        <v>1106435</v>
      </c>
      <c r="F51" s="86">
        <v>95435</v>
      </c>
      <c r="G51" s="118">
        <f t="shared" si="1"/>
        <v>0.9137454979280302</v>
      </c>
      <c r="H51" s="15"/>
    </row>
    <row r="52" spans="1:8" ht="15">
      <c r="A52" s="54" t="s">
        <v>44</v>
      </c>
      <c r="B52" s="28"/>
      <c r="C52" s="14"/>
      <c r="D52" s="85">
        <v>2</v>
      </c>
      <c r="E52" s="86">
        <v>338800</v>
      </c>
      <c r="F52" s="86">
        <v>-59500</v>
      </c>
      <c r="G52" s="118">
        <f t="shared" si="1"/>
        <v>1.1756198347107438</v>
      </c>
      <c r="H52" s="15"/>
    </row>
    <row r="53" spans="1:8" ht="15">
      <c r="A53" s="55" t="s">
        <v>64</v>
      </c>
      <c r="B53" s="28"/>
      <c r="C53" s="14"/>
      <c r="D53" s="85"/>
      <c r="E53" s="86"/>
      <c r="F53" s="86"/>
      <c r="G53" s="118"/>
      <c r="H53" s="15"/>
    </row>
    <row r="54" spans="1:8" ht="15">
      <c r="A54" s="27" t="s">
        <v>111</v>
      </c>
      <c r="B54" s="28"/>
      <c r="C54" s="14"/>
      <c r="D54" s="85">
        <v>1470</v>
      </c>
      <c r="E54" s="86">
        <v>93912846.67</v>
      </c>
      <c r="F54" s="86">
        <v>11149342.92</v>
      </c>
      <c r="G54" s="118">
        <f t="shared" si="1"/>
        <v>0.8812798960383169</v>
      </c>
      <c r="H54" s="15"/>
    </row>
    <row r="55" spans="1:8" ht="15">
      <c r="A55" s="84" t="s">
        <v>112</v>
      </c>
      <c r="B55" s="30"/>
      <c r="C55" s="14"/>
      <c r="D55" s="85"/>
      <c r="E55" s="86"/>
      <c r="F55" s="86"/>
      <c r="G55" s="118"/>
      <c r="H55" s="15"/>
    </row>
    <row r="56" spans="1:8" ht="15">
      <c r="A56" s="56"/>
      <c r="B56" s="30"/>
      <c r="C56" s="14"/>
      <c r="D56" s="85"/>
      <c r="E56" s="86"/>
      <c r="F56" s="86"/>
      <c r="G56" s="118"/>
      <c r="H56" s="15"/>
    </row>
    <row r="57" spans="1:8" ht="15">
      <c r="A57" s="16" t="s">
        <v>45</v>
      </c>
      <c r="B57" s="30"/>
      <c r="C57" s="14"/>
      <c r="D57" s="89"/>
      <c r="E57" s="109"/>
      <c r="F57" s="86"/>
      <c r="G57" s="119"/>
      <c r="H57" s="15"/>
    </row>
    <row r="58" spans="1:8" ht="15">
      <c r="A58" s="16" t="s">
        <v>46</v>
      </c>
      <c r="B58" s="28"/>
      <c r="C58" s="14"/>
      <c r="D58" s="89"/>
      <c r="E58" s="109"/>
      <c r="F58" s="86"/>
      <c r="G58" s="119"/>
      <c r="H58" s="15"/>
    </row>
    <row r="59" spans="1:8" ht="15">
      <c r="A59" s="16" t="s">
        <v>47</v>
      </c>
      <c r="B59" s="28"/>
      <c r="C59" s="14"/>
      <c r="D59" s="89"/>
      <c r="E59" s="108"/>
      <c r="F59" s="86"/>
      <c r="G59" s="119"/>
      <c r="H59" s="15"/>
    </row>
    <row r="60" spans="1:8" ht="15">
      <c r="A60" s="16" t="s">
        <v>30</v>
      </c>
      <c r="B60" s="28"/>
      <c r="C60" s="14"/>
      <c r="D60" s="89"/>
      <c r="E60" s="108"/>
      <c r="F60" s="86"/>
      <c r="G60" s="119"/>
      <c r="H60" s="15"/>
    </row>
    <row r="61" spans="1:8" ht="15">
      <c r="A61" s="32"/>
      <c r="B61" s="18"/>
      <c r="C61" s="14"/>
      <c r="D61" s="89"/>
      <c r="E61" s="92"/>
      <c r="F61" s="92"/>
      <c r="G61" s="119"/>
      <c r="H61" s="2"/>
    </row>
    <row r="62" spans="1:8" ht="15">
      <c r="A62" s="20" t="s">
        <v>48</v>
      </c>
      <c r="B62" s="20"/>
      <c r="C62" s="21"/>
      <c r="D62" s="93">
        <f>SUM(D44:D58)</f>
        <v>1929</v>
      </c>
      <c r="E62" s="94">
        <f>SUM(E44:E61)</f>
        <v>158285770.71</v>
      </c>
      <c r="F62" s="94">
        <f>SUM(F44:F61)</f>
        <v>14443332.6</v>
      </c>
      <c r="G62" s="124">
        <f>1-(+F62/E62)</f>
        <v>0.9087515413722055</v>
      </c>
      <c r="H62" s="2"/>
    </row>
    <row r="63" spans="1:8" ht="15">
      <c r="A63" s="33"/>
      <c r="B63" s="33"/>
      <c r="C63" s="33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6"/>
      <c r="D64" s="106"/>
      <c r="E64" s="106"/>
      <c r="F64" s="107">
        <f>F62+F39</f>
        <v>16698230.57</v>
      </c>
      <c r="G64" s="106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Jennifer Bruns</cp:lastModifiedBy>
  <cp:lastPrinted>2013-01-09T15:16:35Z</cp:lastPrinted>
  <dcterms:created xsi:type="dcterms:W3CDTF">2012-06-07T14:04:25Z</dcterms:created>
  <dcterms:modified xsi:type="dcterms:W3CDTF">2019-08-08T13:58:23Z</dcterms:modified>
  <cp:category/>
  <cp:version/>
  <cp:contentType/>
  <cp:contentStatus/>
</cp:coreProperties>
</file>