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/>
  </bookViews>
  <sheets>
    <sheet name="ARG" sheetId="1" r:id="rId1"/>
    <sheet name="LADYLUCK" sheetId="2" r:id="rId2"/>
    <sheet name="HOLLYWOOD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TOTALS'!$A$1:$C$20</definedName>
  </definedNames>
  <calcPr calcId="162913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9" i="14"/>
  <c r="G48" i="14"/>
  <c r="G47" i="14"/>
  <c r="G46" i="14"/>
  <c r="G44" i="14"/>
  <c r="G39" i="14"/>
  <c r="F39" i="14"/>
  <c r="E39" i="14"/>
  <c r="D39" i="14"/>
  <c r="G34" i="14"/>
  <c r="G30" i="14"/>
  <c r="G29" i="14"/>
  <c r="G28" i="14"/>
  <c r="G26" i="14"/>
  <c r="G25" i="14"/>
  <c r="G24" i="14"/>
  <c r="G19" i="14"/>
  <c r="G15" i="14"/>
  <c r="G10" i="14"/>
  <c r="F62" i="12"/>
  <c r="G60" i="12"/>
  <c r="F60" i="12"/>
  <c r="E60" i="12"/>
  <c r="D60" i="12"/>
  <c r="G53" i="12"/>
  <c r="G50" i="12"/>
  <c r="G48" i="12"/>
  <c r="G46" i="12"/>
  <c r="G44" i="12"/>
  <c r="F39" i="12"/>
  <c r="G39" i="12"/>
  <c r="E39" i="12"/>
  <c r="D39" i="12"/>
  <c r="G34" i="12"/>
  <c r="G33" i="12"/>
  <c r="G32" i="12"/>
  <c r="G31" i="12"/>
  <c r="G18" i="12"/>
  <c r="G17" i="12"/>
  <c r="F60" i="7"/>
  <c r="F62" i="7"/>
  <c r="E60" i="7"/>
  <c r="D60" i="7"/>
  <c r="G53" i="7"/>
  <c r="G50" i="7"/>
  <c r="G48" i="7"/>
  <c r="G47" i="7"/>
  <c r="G46" i="7"/>
  <c r="G44" i="7"/>
  <c r="G39" i="7"/>
  <c r="F39" i="7"/>
  <c r="E39" i="7"/>
  <c r="D39" i="7"/>
  <c r="G31" i="7"/>
  <c r="G18" i="7"/>
  <c r="G17" i="7"/>
  <c r="G15" i="7"/>
  <c r="G14" i="7"/>
  <c r="G9" i="7"/>
  <c r="F62" i="10"/>
  <c r="F64" i="10"/>
  <c r="E62" i="10"/>
  <c r="D62" i="10"/>
  <c r="G54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32" i="10"/>
  <c r="G31" i="10"/>
  <c r="G30" i="10"/>
  <c r="G29" i="10"/>
  <c r="G28" i="10"/>
  <c r="G26" i="10"/>
  <c r="G25" i="10"/>
  <c r="G21" i="10"/>
  <c r="G19" i="10"/>
  <c r="G17" i="10"/>
  <c r="G15" i="10"/>
  <c r="G12" i="10"/>
  <c r="G10" i="10"/>
  <c r="F64" i="9"/>
  <c r="G62" i="9"/>
  <c r="F62" i="9"/>
  <c r="E62" i="9"/>
  <c r="D62" i="9"/>
  <c r="G54" i="9"/>
  <c r="G52" i="9"/>
  <c r="G51" i="9"/>
  <c r="G50" i="9"/>
  <c r="G48" i="9"/>
  <c r="G47" i="9"/>
  <c r="G46" i="9"/>
  <c r="G45" i="9"/>
  <c r="G44" i="9"/>
  <c r="F39" i="9"/>
  <c r="G39" i="9"/>
  <c r="E39" i="9"/>
  <c r="B7" i="13"/>
  <c r="D39" i="9"/>
  <c r="G34" i="9"/>
  <c r="G32" i="9"/>
  <c r="G29" i="9"/>
  <c r="G25" i="9"/>
  <c r="G24" i="9"/>
  <c r="G23" i="9"/>
  <c r="G21" i="9"/>
  <c r="G19" i="9"/>
  <c r="G18" i="9"/>
  <c r="G17" i="9"/>
  <c r="G16" i="9"/>
  <c r="G14" i="9"/>
  <c r="G13" i="9"/>
  <c r="G11" i="9"/>
  <c r="F63" i="11"/>
  <c r="G61" i="11"/>
  <c r="F61" i="11"/>
  <c r="E61" i="11"/>
  <c r="D61" i="11"/>
  <c r="B11" i="13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5" i="11"/>
  <c r="G23" i="11"/>
  <c r="G22" i="11"/>
  <c r="G20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8" i="6"/>
  <c r="G26" i="6"/>
  <c r="G25" i="6"/>
  <c r="G22" i="6"/>
  <c r="G21" i="6"/>
  <c r="G20" i="6"/>
  <c r="G19" i="6"/>
  <c r="G18" i="6"/>
  <c r="G17" i="6"/>
  <c r="G16" i="6"/>
  <c r="G15" i="6"/>
  <c r="G14" i="6"/>
  <c r="G13" i="6"/>
  <c r="G11" i="6"/>
  <c r="G9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F40" i="4"/>
  <c r="G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E62" i="3"/>
  <c r="G62" i="3"/>
  <c r="D62" i="3"/>
  <c r="G55" i="3"/>
  <c r="G54" i="3"/>
  <c r="G53" i="3"/>
  <c r="G51" i="3"/>
  <c r="G50" i="3"/>
  <c r="G49" i="3"/>
  <c r="G48" i="3"/>
  <c r="G47" i="3"/>
  <c r="G46" i="3"/>
  <c r="G45" i="3"/>
  <c r="F40" i="3"/>
  <c r="G40" i="3"/>
  <c r="E40" i="3"/>
  <c r="D40" i="3"/>
  <c r="G35" i="3"/>
  <c r="G34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F62" i="1"/>
  <c r="E60" i="1"/>
  <c r="D60" i="1"/>
  <c r="G53" i="1"/>
  <c r="G52" i="1"/>
  <c r="G50" i="1"/>
  <c r="G49" i="1"/>
  <c r="G48" i="1"/>
  <c r="G47" i="1"/>
  <c r="G46" i="1"/>
  <c r="G45" i="1"/>
  <c r="G44" i="1"/>
  <c r="F39" i="1"/>
  <c r="G39" i="1"/>
  <c r="E39" i="1"/>
  <c r="D39" i="1"/>
  <c r="G33" i="1"/>
  <c r="G31" i="1"/>
  <c r="G30" i="1"/>
  <c r="G29" i="1"/>
  <c r="G25" i="1"/>
  <c r="G24" i="1"/>
  <c r="G23" i="1"/>
  <c r="G22" i="1"/>
  <c r="G20" i="1"/>
  <c r="G18" i="1"/>
  <c r="G16" i="1"/>
  <c r="G15" i="1"/>
  <c r="G13" i="1"/>
  <c r="G11" i="1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B6" i="13"/>
  <c r="G60" i="7"/>
  <c r="G62" i="10"/>
  <c r="G61" i="8"/>
  <c r="G62" i="6"/>
  <c r="B13" i="13"/>
  <c r="B8" i="13"/>
  <c r="B9" i="13"/>
  <c r="G62" i="5"/>
  <c r="G62" i="4"/>
  <c r="F64" i="3"/>
  <c r="B12" i="13"/>
  <c r="B14" i="13"/>
  <c r="G60" i="2"/>
  <c r="G60" i="1"/>
  <c r="B16" i="13"/>
</calcChain>
</file>

<file path=xl/sharedStrings.xml><?xml version="1.0" encoding="utf-8"?>
<sst xmlns="http://schemas.openxmlformats.org/spreadsheetml/2006/main" count="933" uniqueCount="151">
  <si>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</si>
  <si>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</si>
  <si>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</si>
  <si>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</si>
  <si>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</si>
  <si>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</si>
  <si>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</si>
  <si>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</si>
  <si>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</si>
  <si>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</si>
  <si>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</si>
  <si>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</si>
  <si>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</si>
  <si>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</si>
  <si>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</si>
  <si>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</si>
  <si>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</si>
  <si>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</si>
  <si>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</si>
  <si>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</si>
  <si>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</si>
  <si>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</si>
  <si>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</si>
  <si>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</si>
  <si>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</si>
  <si>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</si>
  <si>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</si>
  <si>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</si>
  <si>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</si>
  <si>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</si>
  <si>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</si>
  <si>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</si>
  <si>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</si>
  <si>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</si>
  <si>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</si>
  <si>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</si>
  <si>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</si>
  <si>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</si>
  <si>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</si>
  <si>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</si>
  <si>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</si>
  <si>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</si>
  <si>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</si>
  <si>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</si>
  <si>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</si>
  <si>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</si>
  <si>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</si>
  <si>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</si>
  <si>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</si>
  <si>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</si>
  <si>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</si>
  <si>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</si>
  <si>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</si>
  <si>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</si>
  <si>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</si>
  <si>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</si>
  <si>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</si>
  <si>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</si>
  <si>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</si>
  <si>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</si>
  <si>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</si>
  <si>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</si>
  <si>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</si>
  <si>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</si>
  <si>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</si>
  <si>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</si>
  <si>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</si>
  <si>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</si>
  <si>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</si>
  <si>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</si>
  <si>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</si>
  <si>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</si>
  <si>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</si>
  <si>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</si>
  <si>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</si>
  <si>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</si>
  <si>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</si>
  <si>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</si>
  <si>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</si>
  <si>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</si>
  <si>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</si>
  <si>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</si>
  <si>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</si>
  <si>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</si>
  <si>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</si>
  <si>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</si>
  <si>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</si>
  <si>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</si>
  <si>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</si>
  <si>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</si>
  <si>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</si>
  <si>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</si>
  <si>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</si>
  <si>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</si>
  <si>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</si>
  <si>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</si>
  <si>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</si>
  <si>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</si>
  <si>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</si>
  <si>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</si>
  <si>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</si>
  <si>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</si>
  <si>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</si>
  <si>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>BOAT: ISLE OF CAPRI-CAPE GIRARDEAU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</si>
  <si>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</si>
  <si>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</si>
  <si>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</si>
  <si>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</si>
  <si>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</si>
  <si>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</si>
  <si>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</si>
  <si>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</si>
  <si>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</si>
  <si>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</si>
  <si>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</si>
  <si>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</si>
  <si>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</si>
  <si>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</si>
  <si>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</si>
  <si>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</si>
  <si>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</si>
  <si>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</si>
  <si>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</si>
  <si>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</si>
  <si>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</si>
  <si>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</si>
  <si>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</si>
  <si>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</si>
  <si>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</si>
  <si>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</si>
  <si>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</si>
  <si>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</si>
  <si>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</si>
  <si>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</si>
  <si>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</si>
  <si>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</si>
  <si>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</si>
  <si>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</si>
  <si>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</si>
  <si>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</si>
  <si>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</si>
  <si>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</si>
  <si>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</si>
  <si>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</si>
  <si>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</si>
  <si>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</si>
  <si>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</si>
  <si>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</si>
  <si>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</si>
  <si>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>MONTH ENDED:   NOVEMBER 2019</t>
  </si>
  <si>
    <t xml:space="preserve">    EZ Baccarat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</si>
</sst>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6" fillId="2" borderId="2" xfId="0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16" fillId="0" borderId="4" xfId="0" applyNumberFormat="1" applyFont="1" applyBorder="1" applyAlignment="1"/>
    <xf numFmtId="3" fontId="13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/>
    <xf numFmtId="0" fontId="16" fillId="0" borderId="7" xfId="0" applyNumberFormat="1" applyFont="1" applyBorder="1" applyAlignment="1"/>
    <xf numFmtId="4" fontId="13" fillId="0" borderId="3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6" fillId="4" borderId="7" xfId="0" applyNumberFormat="1" applyFont="1" applyFill="1" applyBorder="1" applyAlignment="1"/>
    <xf numFmtId="4" fontId="12" fillId="4" borderId="3" xfId="0" applyNumberFormat="1" applyFont="1" applyFill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164" fontId="13" fillId="4" borderId="3" xfId="0" applyNumberFormat="1" applyFont="1" applyFill="1" applyBorder="1" applyAlignment="1">
      <alignment horizontal="center"/>
    </xf>
    <xf numFmtId="0" fontId="13" fillId="0" borderId="8" xfId="0" applyNumberFormat="1" applyFont="1" applyBorder="1" applyAlignment="1"/>
    <xf numFmtId="0" fontId="12" fillId="0" borderId="8" xfId="0" applyNumberFormat="1" applyFont="1" applyBorder="1" applyAlignment="1"/>
    <xf numFmtId="0" fontId="14" fillId="0" borderId="0" xfId="0" applyNumberFormat="1" applyFont="1" applyAlignment="1"/>
    <xf numFmtId="0" fontId="13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9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10" xfId="0" applyNumberFormat="1" applyFont="1" applyBorder="1" applyAlignment="1" applyProtection="1">
      <protection locked="0"/>
    </xf>
    <xf numFmtId="164" fontId="8" fillId="3" borderId="10" xfId="0" applyNumberFormat="1" applyFont="1" applyFill="1" applyBorder="1" applyAlignment="1" applyProtection="1">
      <protection locked="0"/>
    </xf>
    <xf numFmtId="164" fontId="10" fillId="0" borderId="10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 horizontal="centerContinuous"/>
    </xf>
    <xf numFmtId="164" fontId="10" fillId="0" borderId="12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9" xfId="0" applyNumberFormat="1" applyFont="1" applyBorder="1" applyAlignment="1" applyProtection="1">
      <alignment horizontal="center"/>
      <protection locked="0"/>
    </xf>
    <xf numFmtId="40" fontId="8" fillId="0" borderId="9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149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>
        <v>5</v>
      </c>
      <c r="E11" s="87">
        <v>800029.5</v>
      </c>
      <c r="F11" s="87">
        <v>179800.5</v>
      </c>
      <c r="G11" s="88">
        <f>F11/E11</f>
        <v>0.22474233762630003</v>
      </c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>
        <v>1</v>
      </c>
      <c r="E13" s="87">
        <v>217113</v>
      </c>
      <c r="F13" s="87">
        <v>51802.5</v>
      </c>
      <c r="G13" s="88">
        <f>F13/E13</f>
        <v>0.23859695181771703</v>
      </c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>
        <v>2</v>
      </c>
      <c r="E15" s="87">
        <v>327645</v>
      </c>
      <c r="F15" s="87">
        <v>89501</v>
      </c>
      <c r="G15" s="88">
        <f>F15/E15</f>
        <v>0.27316455309862808</v>
      </c>
      <c r="H15" s="15"/>
    </row>
    <row r="16" spans="1:8" ht="15.75" x14ac:dyDescent="0.25">
      <c r="A16" s="106" t="s">
        <v>137</v>
      </c>
      <c r="B16" s="13"/>
      <c r="C16" s="14"/>
      <c r="D16" s="86">
        <v>2</v>
      </c>
      <c r="E16" s="87">
        <v>1828565</v>
      </c>
      <c r="F16" s="87">
        <v>273736</v>
      </c>
      <c r="G16" s="88">
        <f>F16/E16</f>
        <v>0.14969990128871546</v>
      </c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596939</v>
      </c>
      <c r="F18" s="87">
        <v>67264</v>
      </c>
      <c r="G18" s="88">
        <f>F18/E18</f>
        <v>0.11268153027361255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>
        <v>1</v>
      </c>
      <c r="E20" s="87">
        <v>546128</v>
      </c>
      <c r="F20" s="87">
        <v>117147.5</v>
      </c>
      <c r="G20" s="88">
        <f t="shared" ref="G20:G25" si="0">F20/E20</f>
        <v>0.21450557378490023</v>
      </c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>
        <v>1</v>
      </c>
      <c r="E22" s="87">
        <v>462646</v>
      </c>
      <c r="F22" s="87">
        <v>50570</v>
      </c>
      <c r="G22" s="88">
        <f t="shared" si="0"/>
        <v>0.10930603528399684</v>
      </c>
      <c r="H22" s="15"/>
    </row>
    <row r="23" spans="1:8" ht="15.75" x14ac:dyDescent="0.25">
      <c r="A23" s="106" t="s">
        <v>18</v>
      </c>
      <c r="B23" s="13"/>
      <c r="C23" s="14"/>
      <c r="D23" s="86">
        <v>5</v>
      </c>
      <c r="E23" s="87">
        <v>1439010</v>
      </c>
      <c r="F23" s="87">
        <v>169996.5</v>
      </c>
      <c r="G23" s="88">
        <f t="shared" si="0"/>
        <v>0.11813434236037276</v>
      </c>
      <c r="H23" s="15"/>
    </row>
    <row r="24" spans="1:8" ht="15.75" x14ac:dyDescent="0.25">
      <c r="A24" s="106" t="s">
        <v>19</v>
      </c>
      <c r="B24" s="13"/>
      <c r="C24" s="14"/>
      <c r="D24" s="86">
        <v>1</v>
      </c>
      <c r="E24" s="87">
        <v>171859</v>
      </c>
      <c r="F24" s="87">
        <v>46678.5</v>
      </c>
      <c r="G24" s="88">
        <f t="shared" si="0"/>
        <v>0.27160928435519816</v>
      </c>
      <c r="H24" s="15"/>
    </row>
    <row r="25" spans="1:8" ht="15.75" x14ac:dyDescent="0.25">
      <c r="A25" s="107" t="s">
        <v>20</v>
      </c>
      <c r="B25" s="13"/>
      <c r="C25" s="14"/>
      <c r="D25" s="86">
        <v>3</v>
      </c>
      <c r="E25" s="87">
        <v>608932</v>
      </c>
      <c r="F25" s="87">
        <v>154999</v>
      </c>
      <c r="G25" s="88">
        <f t="shared" si="0"/>
        <v>0.25454237911622318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9">
        <v>38793</v>
      </c>
      <c r="F29" s="89">
        <v>11673.5</v>
      </c>
      <c r="G29" s="88">
        <f>F29/E29</f>
        <v>0.30091769133606577</v>
      </c>
      <c r="H29" s="15"/>
    </row>
    <row r="30" spans="1:8" ht="15.75" x14ac:dyDescent="0.25">
      <c r="A30" s="83" t="s">
        <v>25</v>
      </c>
      <c r="B30" s="13"/>
      <c r="C30" s="14"/>
      <c r="D30" s="86">
        <v>1</v>
      </c>
      <c r="E30" s="89">
        <v>127018</v>
      </c>
      <c r="F30" s="87">
        <v>36216</v>
      </c>
      <c r="G30" s="88">
        <f>F30/E30</f>
        <v>0.28512494292147572</v>
      </c>
      <c r="H30" s="15"/>
    </row>
    <row r="31" spans="1:8" ht="15.75" x14ac:dyDescent="0.25">
      <c r="A31" s="83" t="s">
        <v>26</v>
      </c>
      <c r="B31" s="13"/>
      <c r="C31" s="14"/>
      <c r="D31" s="86">
        <v>16</v>
      </c>
      <c r="E31" s="89">
        <v>2402644</v>
      </c>
      <c r="F31" s="89">
        <v>387772</v>
      </c>
      <c r="G31" s="88">
        <f>F31/E31</f>
        <v>0.16139386442602399</v>
      </c>
      <c r="H31" s="15"/>
    </row>
    <row r="32" spans="1:8" ht="15.75" x14ac:dyDescent="0.25">
      <c r="A32" s="83" t="s">
        <v>132</v>
      </c>
      <c r="B32" s="13"/>
      <c r="C32" s="14"/>
      <c r="D32" s="86"/>
      <c r="E32" s="89"/>
      <c r="F32" s="89"/>
      <c r="G32" s="88"/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89">
        <v>181739</v>
      </c>
      <c r="F33" s="89">
        <v>58255.5</v>
      </c>
      <c r="G33" s="88">
        <f>F33/E33</f>
        <v>0.32054484728099086</v>
      </c>
      <c r="H33" s="15"/>
    </row>
    <row r="34" spans="1:8" ht="15.75" x14ac:dyDescent="0.25">
      <c r="A34" s="83" t="s">
        <v>27</v>
      </c>
      <c r="B34" s="13"/>
      <c r="C34" s="14"/>
      <c r="D34" s="86"/>
      <c r="E34" s="89"/>
      <c r="F34" s="89"/>
      <c r="G34" s="88"/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91"/>
      <c r="F36" s="89">
        <v>30</v>
      </c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42</v>
      </c>
      <c r="E39" s="95">
        <f>SUM(E9:E38)</f>
        <v>9749060.5</v>
      </c>
      <c r="F39" s="95">
        <f>SUM(F9:F38)</f>
        <v>1695442.5</v>
      </c>
      <c r="G39" s="96">
        <f>F39/E39</f>
        <v>0.17390829608658187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110</v>
      </c>
      <c r="E44" s="87">
        <v>11512458.050000001</v>
      </c>
      <c r="F44" s="87">
        <v>710094.17</v>
      </c>
      <c r="G44" s="88">
        <f t="shared" ref="G44:G50" si="1">1-(+F44/E44)</f>
        <v>0.93831949989168473</v>
      </c>
      <c r="H44" s="15"/>
    </row>
    <row r="45" spans="1:8" ht="15.75" x14ac:dyDescent="0.25">
      <c r="A45" s="27" t="s">
        <v>37</v>
      </c>
      <c r="B45" s="28"/>
      <c r="C45" s="14"/>
      <c r="D45" s="86">
        <v>2</v>
      </c>
      <c r="E45" s="87">
        <v>1896075.74</v>
      </c>
      <c r="F45" s="87">
        <v>219631.54</v>
      </c>
      <c r="G45" s="88">
        <f t="shared" si="1"/>
        <v>0.88416520745104832</v>
      </c>
      <c r="H45" s="15"/>
    </row>
    <row r="46" spans="1:8" ht="15.75" x14ac:dyDescent="0.25">
      <c r="A46" s="27" t="s">
        <v>38</v>
      </c>
      <c r="B46" s="28"/>
      <c r="C46" s="14"/>
      <c r="D46" s="86">
        <v>130</v>
      </c>
      <c r="E46" s="87">
        <v>7953916.75</v>
      </c>
      <c r="F46" s="87">
        <v>583810.73</v>
      </c>
      <c r="G46" s="88">
        <f t="shared" si="1"/>
        <v>0.92660084982659641</v>
      </c>
      <c r="H46" s="15"/>
    </row>
    <row r="47" spans="1:8" ht="15.75" x14ac:dyDescent="0.25">
      <c r="A47" s="27" t="s">
        <v>39</v>
      </c>
      <c r="B47" s="28"/>
      <c r="C47" s="14"/>
      <c r="D47" s="86">
        <v>16</v>
      </c>
      <c r="E47" s="87">
        <v>2188069.5</v>
      </c>
      <c r="F47" s="87">
        <v>101414.5</v>
      </c>
      <c r="G47" s="88">
        <f t="shared" si="1"/>
        <v>0.95365115230571973</v>
      </c>
      <c r="H47" s="15"/>
    </row>
    <row r="48" spans="1:8" ht="15.75" x14ac:dyDescent="0.25">
      <c r="A48" s="27" t="s">
        <v>40</v>
      </c>
      <c r="B48" s="28"/>
      <c r="C48" s="14"/>
      <c r="D48" s="86">
        <v>142</v>
      </c>
      <c r="E48" s="87">
        <v>12485636.779999999</v>
      </c>
      <c r="F48" s="87">
        <v>1053384.44</v>
      </c>
      <c r="G48" s="88">
        <f t="shared" si="1"/>
        <v>0.91563230145479213</v>
      </c>
      <c r="H48" s="15"/>
    </row>
    <row r="49" spans="1:8" ht="15.75" x14ac:dyDescent="0.25">
      <c r="A49" s="27" t="s">
        <v>41</v>
      </c>
      <c r="B49" s="28"/>
      <c r="C49" s="14"/>
      <c r="D49" s="86">
        <v>11</v>
      </c>
      <c r="E49" s="87">
        <v>1993638</v>
      </c>
      <c r="F49" s="87">
        <v>97361</v>
      </c>
      <c r="G49" s="88">
        <f t="shared" si="1"/>
        <v>0.9511641531712377</v>
      </c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1654374.59</v>
      </c>
      <c r="F50" s="87">
        <v>120176.59</v>
      </c>
      <c r="G50" s="88">
        <f t="shared" si="1"/>
        <v>0.92735829555989491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>
        <v>1</v>
      </c>
      <c r="E52" s="87">
        <v>52450</v>
      </c>
      <c r="F52" s="87">
        <v>11750</v>
      </c>
      <c r="G52" s="88">
        <f>1-(+F52/E52)</f>
        <v>0.77597712106768357</v>
      </c>
      <c r="H52" s="15"/>
    </row>
    <row r="53" spans="1:8" ht="15.75" x14ac:dyDescent="0.25">
      <c r="A53" s="29" t="s">
        <v>65</v>
      </c>
      <c r="B53" s="30"/>
      <c r="C53" s="14"/>
      <c r="D53" s="86">
        <v>888</v>
      </c>
      <c r="E53" s="87">
        <v>82097358.569999993</v>
      </c>
      <c r="F53" s="87">
        <v>9375020.0399999991</v>
      </c>
      <c r="G53" s="88">
        <f>1-(+F53/E53)</f>
        <v>0.88580606972870601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93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93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91"/>
      <c r="F57" s="89"/>
      <c r="G57" s="92"/>
      <c r="H57" s="15"/>
    </row>
    <row r="58" spans="1:8" x14ac:dyDescent="0.2">
      <c r="A58" s="16" t="s">
        <v>30</v>
      </c>
      <c r="B58" s="28"/>
      <c r="C58" s="14"/>
      <c r="D58" s="90"/>
      <c r="E58" s="91"/>
      <c r="F58" s="89"/>
      <c r="G58" s="92"/>
      <c r="H58" s="15"/>
    </row>
    <row r="59" spans="1:8" ht="15.75" x14ac:dyDescent="0.25">
      <c r="A59" s="32"/>
      <c r="B59" s="18"/>
      <c r="C59" s="14"/>
      <c r="D59" s="90"/>
      <c r="E59" s="93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1318</v>
      </c>
      <c r="E60" s="95">
        <f>SUM(E44:E59)</f>
        <v>121833977.97999999</v>
      </c>
      <c r="F60" s="95">
        <f>SUM(F44:F59)</f>
        <v>12272643.009999998</v>
      </c>
      <c r="G60" s="96">
        <f>1-(+F60/E60)</f>
        <v>0.89926748503595078</v>
      </c>
      <c r="H60" s="15"/>
    </row>
    <row r="61" spans="1:8" x14ac:dyDescent="0.2">
      <c r="A61" s="33"/>
      <c r="B61" s="33"/>
      <c r="C61" s="33"/>
      <c r="D61" s="104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6"/>
      <c r="D62" s="36"/>
      <c r="E62" s="36"/>
      <c r="F62" s="37">
        <f>F60+F39</f>
        <v>13968085.509999998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1294870</v>
      </c>
      <c r="F10" s="87">
        <v>162132.5</v>
      </c>
      <c r="G10" s="117">
        <f>F10/E10</f>
        <v>0.12521141118413431</v>
      </c>
      <c r="H10" s="15"/>
    </row>
    <row r="11" spans="1:8" ht="15.75" x14ac:dyDescent="0.25">
      <c r="A11" s="106" t="s">
        <v>135</v>
      </c>
      <c r="B11" s="13"/>
      <c r="C11" s="14"/>
      <c r="D11" s="86"/>
      <c r="E11" s="87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50631</v>
      </c>
      <c r="F12" s="87">
        <v>22621</v>
      </c>
      <c r="G12" s="117">
        <f>F12/E12</f>
        <v>0.44678161600600425</v>
      </c>
      <c r="H12" s="15"/>
    </row>
    <row r="13" spans="1:8" ht="15.75" x14ac:dyDescent="0.25">
      <c r="A13" s="106" t="s">
        <v>81</v>
      </c>
      <c r="B13" s="13"/>
      <c r="C13" s="14"/>
      <c r="D13" s="86"/>
      <c r="E13" s="87"/>
      <c r="F13" s="87"/>
      <c r="G13" s="117"/>
      <c r="H13" s="15"/>
    </row>
    <row r="14" spans="1:8" ht="15.75" x14ac:dyDescent="0.25">
      <c r="A14" s="106" t="s">
        <v>118</v>
      </c>
      <c r="B14" s="13"/>
      <c r="C14" s="14"/>
      <c r="D14" s="86"/>
      <c r="E14" s="87"/>
      <c r="F14" s="87"/>
      <c r="G14" s="117"/>
      <c r="H14" s="15"/>
    </row>
    <row r="15" spans="1:8" ht="15.75" x14ac:dyDescent="0.25">
      <c r="A15" s="106" t="s">
        <v>120</v>
      </c>
      <c r="B15" s="13"/>
      <c r="C15" s="14"/>
      <c r="D15" s="86">
        <v>22</v>
      </c>
      <c r="E15" s="87">
        <v>2968210</v>
      </c>
      <c r="F15" s="87">
        <v>406287</v>
      </c>
      <c r="G15" s="117">
        <f>F15/E15</f>
        <v>0.13687946607551352</v>
      </c>
      <c r="H15" s="15"/>
    </row>
    <row r="16" spans="1:8" ht="15.75" x14ac:dyDescent="0.25">
      <c r="A16" s="106" t="s">
        <v>115</v>
      </c>
      <c r="B16" s="13"/>
      <c r="C16" s="14"/>
      <c r="D16" s="86"/>
      <c r="E16" s="87"/>
      <c r="F16" s="87"/>
      <c r="G16" s="117"/>
      <c r="H16" s="15"/>
    </row>
    <row r="17" spans="1:8" ht="15.75" x14ac:dyDescent="0.25">
      <c r="A17" s="106" t="s">
        <v>87</v>
      </c>
      <c r="B17" s="13"/>
      <c r="C17" s="14"/>
      <c r="D17" s="86">
        <v>1</v>
      </c>
      <c r="E17" s="87">
        <v>646770</v>
      </c>
      <c r="F17" s="87">
        <v>180806</v>
      </c>
      <c r="G17" s="117">
        <f>F17/E17</f>
        <v>0.27955223649829153</v>
      </c>
      <c r="H17" s="15"/>
    </row>
    <row r="18" spans="1:8" ht="15.75" x14ac:dyDescent="0.25">
      <c r="A18" s="83" t="s">
        <v>126</v>
      </c>
      <c r="B18" s="13"/>
      <c r="C18" s="14"/>
      <c r="D18" s="86"/>
      <c r="E18" s="87"/>
      <c r="F18" s="87"/>
      <c r="G18" s="117"/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87">
        <v>1261550</v>
      </c>
      <c r="F19" s="87">
        <v>209105</v>
      </c>
      <c r="G19" s="117">
        <f>F19/E19</f>
        <v>0.16575244738615197</v>
      </c>
      <c r="H19" s="15"/>
    </row>
    <row r="20" spans="1:8" ht="15.75" x14ac:dyDescent="0.25">
      <c r="A20" s="106" t="s">
        <v>63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87">
        <v>86763</v>
      </c>
      <c r="F21" s="87">
        <v>12921</v>
      </c>
      <c r="G21" s="117">
        <f>F21/E21</f>
        <v>0.14892292797621107</v>
      </c>
      <c r="H21" s="15"/>
    </row>
    <row r="22" spans="1:8" ht="15.75" x14ac:dyDescent="0.25">
      <c r="A22" s="106" t="s">
        <v>138</v>
      </c>
      <c r="B22" s="13"/>
      <c r="C22" s="14"/>
      <c r="D22" s="86"/>
      <c r="E22" s="87"/>
      <c r="F22" s="87"/>
      <c r="G22" s="117"/>
      <c r="H22" s="15"/>
    </row>
    <row r="23" spans="1:8" ht="15.75" x14ac:dyDescent="0.25">
      <c r="A23" s="106" t="s">
        <v>128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18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87">
        <v>877140</v>
      </c>
      <c r="F25" s="87">
        <v>190461</v>
      </c>
      <c r="G25" s="117">
        <f>F25/E25</f>
        <v>0.21713865517477254</v>
      </c>
      <c r="H25" s="15"/>
    </row>
    <row r="26" spans="1:8" ht="15.75" x14ac:dyDescent="0.25">
      <c r="A26" s="107" t="s">
        <v>21</v>
      </c>
      <c r="B26" s="13"/>
      <c r="C26" s="14"/>
      <c r="D26" s="86">
        <v>10</v>
      </c>
      <c r="E26" s="87">
        <v>130413</v>
      </c>
      <c r="F26" s="87">
        <v>130413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32194</v>
      </c>
      <c r="F28" s="87">
        <v>6844</v>
      </c>
      <c r="G28" s="117">
        <f t="shared" ref="G28:G34" si="0">F28/E28</f>
        <v>0.21258619618562466</v>
      </c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114239</v>
      </c>
      <c r="F29" s="87">
        <v>48006</v>
      </c>
      <c r="G29" s="117">
        <f t="shared" si="0"/>
        <v>0.42022426666900098</v>
      </c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87">
        <v>73170</v>
      </c>
      <c r="F30" s="87">
        <v>16364</v>
      </c>
      <c r="G30" s="117">
        <f t="shared" si="0"/>
        <v>0.22364356976903102</v>
      </c>
      <c r="H30" s="15"/>
    </row>
    <row r="31" spans="1:8" ht="15.75" x14ac:dyDescent="0.25">
      <c r="A31" s="83" t="s">
        <v>88</v>
      </c>
      <c r="B31" s="13"/>
      <c r="C31" s="14"/>
      <c r="D31" s="86">
        <v>1</v>
      </c>
      <c r="E31" s="87">
        <v>141612</v>
      </c>
      <c r="F31" s="87">
        <v>46223</v>
      </c>
      <c r="G31" s="117">
        <f t="shared" si="0"/>
        <v>0.3264059542976584</v>
      </c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87">
        <v>25622</v>
      </c>
      <c r="F32" s="87">
        <v>8650</v>
      </c>
      <c r="G32" s="117">
        <f t="shared" si="0"/>
        <v>0.33760049957068144</v>
      </c>
      <c r="H32" s="15"/>
    </row>
    <row r="33" spans="1:8" ht="15.75" x14ac:dyDescent="0.25">
      <c r="A33" s="83" t="s">
        <v>27</v>
      </c>
      <c r="B33" s="13"/>
      <c r="C33" s="14"/>
      <c r="D33" s="86">
        <v>1</v>
      </c>
      <c r="E33" s="87">
        <v>358382</v>
      </c>
      <c r="F33" s="87">
        <v>93419.46</v>
      </c>
      <c r="G33" s="117">
        <f t="shared" si="0"/>
        <v>0.26067006713506818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1828847</v>
      </c>
      <c r="F34" s="87">
        <v>364700</v>
      </c>
      <c r="G34" s="117">
        <f t="shared" si="0"/>
        <v>0.19941525999714574</v>
      </c>
      <c r="H34" s="15"/>
    </row>
    <row r="35" spans="1:8" x14ac:dyDescent="0.2">
      <c r="A35" s="16" t="s">
        <v>28</v>
      </c>
      <c r="B35" s="13"/>
      <c r="C35" s="14"/>
      <c r="D35" s="90"/>
      <c r="E35" s="108">
        <v>21060</v>
      </c>
      <c r="F35" s="87">
        <v>4160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>
        <v>65</v>
      </c>
      <c r="F36" s="87">
        <v>65</v>
      </c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9911538</v>
      </c>
      <c r="F39" s="95">
        <f>SUM(F9:F38)</f>
        <v>1903177.96</v>
      </c>
      <c r="G39" s="119">
        <f>F39/E39</f>
        <v>0.19201641158012006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63</v>
      </c>
      <c r="E44" s="124">
        <v>7989410.75</v>
      </c>
      <c r="F44" s="87">
        <v>435443.37</v>
      </c>
      <c r="G44" s="117">
        <f>1-(+F44/E44)</f>
        <v>0.9454974360906403</v>
      </c>
      <c r="H44" s="15"/>
    </row>
    <row r="45" spans="1:8" ht="15.75" x14ac:dyDescent="0.25">
      <c r="A45" s="27" t="s">
        <v>37</v>
      </c>
      <c r="B45" s="28"/>
      <c r="C45" s="14"/>
      <c r="D45" s="86">
        <v>2</v>
      </c>
      <c r="E45" s="124">
        <v>400619.31</v>
      </c>
      <c r="F45" s="87">
        <v>63281.39</v>
      </c>
      <c r="G45" s="117">
        <f>1-(+F45/E45)</f>
        <v>0.84204108883318685</v>
      </c>
      <c r="H45" s="15"/>
    </row>
    <row r="46" spans="1:8" ht="15.75" x14ac:dyDescent="0.25">
      <c r="A46" s="27" t="s">
        <v>38</v>
      </c>
      <c r="B46" s="28"/>
      <c r="C46" s="14"/>
      <c r="D46" s="86">
        <v>121</v>
      </c>
      <c r="E46" s="124">
        <v>6984973.5</v>
      </c>
      <c r="F46" s="87">
        <v>381544.28</v>
      </c>
      <c r="G46" s="117">
        <f>1-(+F46/E46)</f>
        <v>0.94537641696135277</v>
      </c>
      <c r="H46" s="15"/>
    </row>
    <row r="47" spans="1:8" ht="15.75" x14ac:dyDescent="0.25">
      <c r="A47" s="27" t="s">
        <v>39</v>
      </c>
      <c r="B47" s="28"/>
      <c r="C47" s="14"/>
      <c r="D47" s="86">
        <v>6</v>
      </c>
      <c r="E47" s="124">
        <v>1681874.5</v>
      </c>
      <c r="F47" s="87">
        <v>100807.75</v>
      </c>
      <c r="G47" s="117">
        <f>1-(+F47/E47)</f>
        <v>0.94006226386094804</v>
      </c>
      <c r="H47" s="15"/>
    </row>
    <row r="48" spans="1:8" ht="15.75" x14ac:dyDescent="0.25">
      <c r="A48" s="27" t="s">
        <v>40</v>
      </c>
      <c r="B48" s="28"/>
      <c r="C48" s="14"/>
      <c r="D48" s="86">
        <v>91</v>
      </c>
      <c r="E48" s="124">
        <v>11860622.529999999</v>
      </c>
      <c r="F48" s="87">
        <v>877264.7</v>
      </c>
      <c r="G48" s="117">
        <f t="shared" ref="G48:G54" si="1">1-(+F48/E48)</f>
        <v>0.92603552656860411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124">
        <v>2528503</v>
      </c>
      <c r="F49" s="87">
        <v>76216</v>
      </c>
      <c r="G49" s="117">
        <f t="shared" si="1"/>
        <v>0.96985726336887879</v>
      </c>
      <c r="H49" s="15"/>
    </row>
    <row r="50" spans="1:8" ht="15.75" x14ac:dyDescent="0.25">
      <c r="A50" s="27" t="s">
        <v>42</v>
      </c>
      <c r="B50" s="28"/>
      <c r="C50" s="14"/>
      <c r="D50" s="86">
        <v>16</v>
      </c>
      <c r="E50" s="124">
        <v>876573</v>
      </c>
      <c r="F50" s="87">
        <v>95448.639999999999</v>
      </c>
      <c r="G50" s="117">
        <f t="shared" si="1"/>
        <v>0.89111159024975672</v>
      </c>
      <c r="H50" s="15"/>
    </row>
    <row r="51" spans="1:8" ht="15.75" x14ac:dyDescent="0.25">
      <c r="A51" s="27" t="s">
        <v>43</v>
      </c>
      <c r="B51" s="28"/>
      <c r="C51" s="14"/>
      <c r="D51" s="86"/>
      <c r="E51" s="124"/>
      <c r="F51" s="87"/>
      <c r="G51" s="117"/>
      <c r="H51" s="15"/>
    </row>
    <row r="52" spans="1:8" ht="15.75" x14ac:dyDescent="0.25">
      <c r="A52" s="54" t="s">
        <v>44</v>
      </c>
      <c r="B52" s="28"/>
      <c r="C52" s="14"/>
      <c r="D52" s="86">
        <v>4</v>
      </c>
      <c r="E52" s="124">
        <v>157250</v>
      </c>
      <c r="F52" s="87">
        <v>23125</v>
      </c>
      <c r="G52" s="117">
        <f t="shared" si="1"/>
        <v>0.8529411764705882</v>
      </c>
      <c r="H52" s="15"/>
    </row>
    <row r="53" spans="1:8" ht="15.75" x14ac:dyDescent="0.25">
      <c r="A53" s="55" t="s">
        <v>64</v>
      </c>
      <c r="B53" s="28"/>
      <c r="C53" s="14"/>
      <c r="D53" s="86"/>
      <c r="E53" s="124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1039</v>
      </c>
      <c r="E54" s="124">
        <v>69156201</v>
      </c>
      <c r="F54" s="87">
        <v>8152517.8600000003</v>
      </c>
      <c r="G54" s="117">
        <f t="shared" si="1"/>
        <v>0.88211443453928307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1348</v>
      </c>
      <c r="E62" s="95">
        <f>SUM(E44:E61)</f>
        <v>101636027.59</v>
      </c>
      <c r="F62" s="95">
        <f>SUM(F44:F61)</f>
        <v>10205648.99</v>
      </c>
      <c r="G62" s="123">
        <f>1-(+F62/E62)</f>
        <v>0.89958630584058619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12108826.949999999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112">
        <v>299438</v>
      </c>
      <c r="F10" s="87">
        <v>-15385</v>
      </c>
      <c r="G10" s="117">
        <f>F10/E10</f>
        <v>-5.137958442148291E-2</v>
      </c>
      <c r="H10" s="15"/>
    </row>
    <row r="11" spans="1:8" ht="15.75" x14ac:dyDescent="0.25">
      <c r="A11" s="106" t="s">
        <v>80</v>
      </c>
      <c r="B11" s="13"/>
      <c r="C11" s="14"/>
      <c r="D11" s="86"/>
      <c r="E11" s="112"/>
      <c r="F11" s="87"/>
      <c r="G11" s="117"/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87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10</v>
      </c>
      <c r="E13" s="112">
        <v>1006942</v>
      </c>
      <c r="F13" s="87">
        <v>150724</v>
      </c>
      <c r="G13" s="117">
        <f t="shared" ref="G13:G20" si="0">F13/E13</f>
        <v>0.14968488751089934</v>
      </c>
      <c r="H13" s="15"/>
    </row>
    <row r="14" spans="1:8" ht="15.75" x14ac:dyDescent="0.25">
      <c r="A14" s="106" t="s">
        <v>136</v>
      </c>
      <c r="B14" s="13"/>
      <c r="C14" s="14"/>
      <c r="D14" s="86"/>
      <c r="E14" s="112"/>
      <c r="F14" s="87"/>
      <c r="G14" s="117"/>
      <c r="H14" s="15"/>
    </row>
    <row r="15" spans="1:8" ht="15.75" x14ac:dyDescent="0.25">
      <c r="A15" s="106" t="s">
        <v>125</v>
      </c>
      <c r="B15" s="13"/>
      <c r="C15" s="14"/>
      <c r="D15" s="86">
        <v>1</v>
      </c>
      <c r="E15" s="112">
        <v>163984</v>
      </c>
      <c r="F15" s="87">
        <v>71990</v>
      </c>
      <c r="G15" s="117">
        <f t="shared" si="0"/>
        <v>0.43900624451165965</v>
      </c>
      <c r="H15" s="15"/>
    </row>
    <row r="16" spans="1:8" ht="15.75" x14ac:dyDescent="0.25">
      <c r="A16" s="106" t="s">
        <v>134</v>
      </c>
      <c r="B16" s="13"/>
      <c r="C16" s="14"/>
      <c r="D16" s="86"/>
      <c r="E16" s="112"/>
      <c r="F16" s="87"/>
      <c r="G16" s="117"/>
      <c r="H16" s="15"/>
    </row>
    <row r="17" spans="1:8" ht="15.75" x14ac:dyDescent="0.25">
      <c r="A17" s="106" t="s">
        <v>59</v>
      </c>
      <c r="B17" s="13"/>
      <c r="C17" s="14"/>
      <c r="D17" s="86"/>
      <c r="E17" s="112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112">
        <v>399427</v>
      </c>
      <c r="F18" s="87">
        <v>145744.5</v>
      </c>
      <c r="G18" s="117">
        <f t="shared" si="0"/>
        <v>0.36488394625300741</v>
      </c>
      <c r="H18" s="15"/>
    </row>
    <row r="19" spans="1:8" ht="15.75" x14ac:dyDescent="0.25">
      <c r="A19" s="106" t="s">
        <v>15</v>
      </c>
      <c r="B19" s="13"/>
      <c r="C19" s="14"/>
      <c r="D19" s="86"/>
      <c r="E19" s="112"/>
      <c r="F19" s="87"/>
      <c r="G19" s="117"/>
      <c r="H19" s="15"/>
    </row>
    <row r="20" spans="1:8" ht="15.75" x14ac:dyDescent="0.25">
      <c r="A20" s="83" t="s">
        <v>142</v>
      </c>
      <c r="B20" s="13"/>
      <c r="C20" s="14"/>
      <c r="D20" s="86">
        <v>1</v>
      </c>
      <c r="E20" s="112">
        <v>24190</v>
      </c>
      <c r="F20" s="87">
        <v>799</v>
      </c>
      <c r="G20" s="117">
        <f t="shared" si="0"/>
        <v>3.3030177759404714E-2</v>
      </c>
      <c r="H20" s="15"/>
    </row>
    <row r="21" spans="1:8" ht="15.75" x14ac:dyDescent="0.25">
      <c r="A21" s="106" t="s">
        <v>82</v>
      </c>
      <c r="B21" s="13"/>
      <c r="C21" s="14"/>
      <c r="D21" s="86"/>
      <c r="E21" s="112"/>
      <c r="F21" s="87"/>
      <c r="G21" s="117"/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112">
        <v>100062</v>
      </c>
      <c r="F22" s="87">
        <v>29304</v>
      </c>
      <c r="G22" s="117">
        <f>F22/E22</f>
        <v>0.29285842777477966</v>
      </c>
      <c r="H22" s="15"/>
    </row>
    <row r="23" spans="1:8" ht="15.75" x14ac:dyDescent="0.25">
      <c r="A23" s="106" t="s">
        <v>78</v>
      </c>
      <c r="B23" s="13"/>
      <c r="C23" s="14"/>
      <c r="D23" s="86">
        <v>1</v>
      </c>
      <c r="E23" s="112">
        <v>33701</v>
      </c>
      <c r="F23" s="87">
        <v>5226</v>
      </c>
      <c r="G23" s="117">
        <f>F23/E23</f>
        <v>0.15506958250497019</v>
      </c>
      <c r="H23" s="15"/>
    </row>
    <row r="24" spans="1:8" ht="15.75" x14ac:dyDescent="0.25">
      <c r="A24" s="106" t="s">
        <v>83</v>
      </c>
      <c r="B24" s="13"/>
      <c r="C24" s="14"/>
      <c r="D24" s="86"/>
      <c r="E24" s="112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112">
        <v>32687</v>
      </c>
      <c r="F25" s="87">
        <v>3375.5</v>
      </c>
      <c r="G25" s="117">
        <f>F25/E25</f>
        <v>0.10326735399394255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87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117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>
        <v>1</v>
      </c>
      <c r="E30" s="87">
        <v>155469</v>
      </c>
      <c r="F30" s="87">
        <v>24051</v>
      </c>
      <c r="G30" s="117">
        <f>F30/E30</f>
        <v>0.15469965073422998</v>
      </c>
      <c r="H30" s="15"/>
    </row>
    <row r="31" spans="1:8" ht="15.75" x14ac:dyDescent="0.25">
      <c r="A31" s="83" t="s">
        <v>84</v>
      </c>
      <c r="B31" s="13"/>
      <c r="C31" s="14"/>
      <c r="D31" s="86"/>
      <c r="E31" s="87"/>
      <c r="F31" s="87"/>
      <c r="G31" s="117"/>
      <c r="H31" s="15"/>
    </row>
    <row r="32" spans="1:8" ht="15.75" x14ac:dyDescent="0.25">
      <c r="A32" s="83" t="s">
        <v>130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/>
      <c r="E33" s="87"/>
      <c r="F33" s="87"/>
      <c r="G33" s="117"/>
      <c r="H33" s="15"/>
    </row>
    <row r="34" spans="1:8" ht="15.75" x14ac:dyDescent="0.25">
      <c r="A34" s="83" t="s">
        <v>85</v>
      </c>
      <c r="B34" s="13"/>
      <c r="C34" s="14"/>
      <c r="D34" s="86">
        <v>1</v>
      </c>
      <c r="E34" s="87">
        <v>372537</v>
      </c>
      <c r="F34" s="87">
        <v>111744</v>
      </c>
      <c r="G34" s="117">
        <f>F34/E34</f>
        <v>0.29995409851907329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21</v>
      </c>
      <c r="E39" s="95">
        <f>SUM(E9:E38)</f>
        <v>2588437</v>
      </c>
      <c r="F39" s="95">
        <f>SUM(F9:F38)</f>
        <v>527573</v>
      </c>
      <c r="G39" s="119">
        <f>F39/E39</f>
        <v>0.20381913873121116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19</v>
      </c>
      <c r="E44" s="87">
        <v>2710575.05</v>
      </c>
      <c r="F44" s="87">
        <v>133466.57</v>
      </c>
      <c r="G44" s="117">
        <f>1-(+F44/E44)</f>
        <v>0.9507607915154388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117"/>
      <c r="H45" s="15"/>
    </row>
    <row r="46" spans="1:8" ht="15.75" x14ac:dyDescent="0.25">
      <c r="A46" s="27" t="s">
        <v>38</v>
      </c>
      <c r="B46" s="28"/>
      <c r="C46" s="14"/>
      <c r="D46" s="86">
        <v>131</v>
      </c>
      <c r="E46" s="87">
        <v>7111854</v>
      </c>
      <c r="F46" s="87">
        <v>556948.18000000005</v>
      </c>
      <c r="G46" s="117">
        <f t="shared" ref="G46:G52" si="1">1-(+F46/E46)</f>
        <v>0.92168734341284286</v>
      </c>
      <c r="H46" s="15"/>
    </row>
    <row r="47" spans="1:8" ht="15.75" x14ac:dyDescent="0.25">
      <c r="A47" s="27" t="s">
        <v>39</v>
      </c>
      <c r="B47" s="28"/>
      <c r="C47" s="14"/>
      <c r="D47" s="86">
        <v>20</v>
      </c>
      <c r="E47" s="87">
        <v>2029577.75</v>
      </c>
      <c r="F47" s="87">
        <v>159525.42000000001</v>
      </c>
      <c r="G47" s="117">
        <f t="shared" si="1"/>
        <v>0.92139970001149252</v>
      </c>
      <c r="H47" s="15"/>
    </row>
    <row r="48" spans="1:8" ht="15.75" x14ac:dyDescent="0.25">
      <c r="A48" s="27" t="s">
        <v>40</v>
      </c>
      <c r="B48" s="28"/>
      <c r="C48" s="14"/>
      <c r="D48" s="86">
        <v>87</v>
      </c>
      <c r="E48" s="87">
        <v>7838392</v>
      </c>
      <c r="F48" s="87">
        <v>784083.62</v>
      </c>
      <c r="G48" s="117">
        <f t="shared" si="1"/>
        <v>0.8999688175840147</v>
      </c>
      <c r="H48" s="15"/>
    </row>
    <row r="49" spans="1:8" ht="15.75" x14ac:dyDescent="0.25">
      <c r="A49" s="27" t="s">
        <v>41</v>
      </c>
      <c r="B49" s="28"/>
      <c r="C49" s="14"/>
      <c r="D49" s="86">
        <v>6</v>
      </c>
      <c r="E49" s="87">
        <v>635433</v>
      </c>
      <c r="F49" s="87">
        <v>59600</v>
      </c>
      <c r="G49" s="117">
        <f t="shared" si="1"/>
        <v>0.90620568966358372</v>
      </c>
      <c r="H49" s="15"/>
    </row>
    <row r="50" spans="1:8" ht="15.75" x14ac:dyDescent="0.25">
      <c r="A50" s="27" t="s">
        <v>42</v>
      </c>
      <c r="B50" s="28"/>
      <c r="C50" s="14"/>
      <c r="D50" s="86">
        <v>6</v>
      </c>
      <c r="E50" s="87">
        <v>1181170</v>
      </c>
      <c r="F50" s="87">
        <v>144415</v>
      </c>
      <c r="G50" s="117">
        <f t="shared" si="1"/>
        <v>0.87773563500596863</v>
      </c>
      <c r="H50" s="15"/>
    </row>
    <row r="51" spans="1:8" ht="15.75" x14ac:dyDescent="0.25">
      <c r="A51" s="27" t="s">
        <v>43</v>
      </c>
      <c r="B51" s="28"/>
      <c r="C51" s="14"/>
      <c r="D51" s="86">
        <v>1</v>
      </c>
      <c r="E51" s="87">
        <v>138920</v>
      </c>
      <c r="F51" s="87">
        <v>10860</v>
      </c>
      <c r="G51" s="117">
        <f t="shared" si="1"/>
        <v>0.9218255110855168</v>
      </c>
      <c r="H51" s="15"/>
    </row>
    <row r="52" spans="1:8" ht="15.75" x14ac:dyDescent="0.25">
      <c r="A52" s="54" t="s">
        <v>44</v>
      </c>
      <c r="B52" s="28"/>
      <c r="C52" s="14"/>
      <c r="D52" s="86">
        <v>1</v>
      </c>
      <c r="E52" s="87">
        <v>326525</v>
      </c>
      <c r="F52" s="87">
        <v>20250</v>
      </c>
      <c r="G52" s="117">
        <f t="shared" si="1"/>
        <v>0.93798330908812499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575</v>
      </c>
      <c r="E54" s="87">
        <v>34196227.950000003</v>
      </c>
      <c r="F54" s="87">
        <v>3967045.88</v>
      </c>
      <c r="G54" s="117">
        <f>1-(+F54/E54)</f>
        <v>0.88399171143085098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16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47</v>
      </c>
      <c r="B58" s="28"/>
      <c r="C58" s="14"/>
      <c r="D58" s="90"/>
      <c r="E58" s="108"/>
      <c r="F58" s="87">
        <v>40</v>
      </c>
      <c r="G58" s="118"/>
      <c r="H58" s="15"/>
    </row>
    <row r="59" spans="1:8" x14ac:dyDescent="0.2">
      <c r="A59" s="16" t="s">
        <v>30</v>
      </c>
      <c r="B59" s="28"/>
      <c r="C59" s="21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33"/>
      <c r="D60" s="90"/>
      <c r="E60" s="93"/>
      <c r="F60" s="93"/>
      <c r="G60" s="118"/>
      <c r="H60" s="2"/>
    </row>
    <row r="61" spans="1:8" ht="18" x14ac:dyDescent="0.25">
      <c r="A61" s="20" t="s">
        <v>48</v>
      </c>
      <c r="B61" s="20"/>
      <c r="C61" s="36"/>
      <c r="D61" s="94">
        <f>SUM(D44:D57)</f>
        <v>846</v>
      </c>
      <c r="E61" s="95">
        <f>SUM(E44:E60)</f>
        <v>56168674.75</v>
      </c>
      <c r="F61" s="95">
        <f>SUM(F44:F60)</f>
        <v>5836234.6699999999</v>
      </c>
      <c r="G61" s="123">
        <f>1-(+F61/E61)</f>
        <v>0.8960944922418701</v>
      </c>
      <c r="H61" s="2"/>
    </row>
    <row r="62" spans="1:8" ht="18" x14ac:dyDescent="0.25">
      <c r="A62" s="38"/>
      <c r="B62" s="39"/>
      <c r="C62" s="39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40"/>
      <c r="C63" s="40"/>
      <c r="D63" s="36"/>
      <c r="E63" s="36"/>
      <c r="F63" s="37">
        <f>F61+F39</f>
        <v>6363807.6699999999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53</v>
      </c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8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91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108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61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25</v>
      </c>
      <c r="B17" s="13"/>
      <c r="C17" s="14"/>
      <c r="D17" s="86">
        <v>1</v>
      </c>
      <c r="E17" s="87">
        <v>112030</v>
      </c>
      <c r="F17" s="87">
        <v>35771</v>
      </c>
      <c r="G17" s="88">
        <f>F17/E17</f>
        <v>0.31929840221369277</v>
      </c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215260</v>
      </c>
      <c r="F18" s="87">
        <v>44502.5</v>
      </c>
      <c r="G18" s="88">
        <f>F18/E18</f>
        <v>0.20673836290996933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27</v>
      </c>
      <c r="B31" s="13"/>
      <c r="C31" s="14"/>
      <c r="D31" s="86">
        <v>1</v>
      </c>
      <c r="E31" s="87">
        <v>8295</v>
      </c>
      <c r="F31" s="87">
        <v>4274.5</v>
      </c>
      <c r="G31" s="88">
        <f>F31/E31</f>
        <v>0.51531042796865578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87">
        <v>13710</v>
      </c>
      <c r="F32" s="87">
        <v>6010</v>
      </c>
      <c r="G32" s="88">
        <f>F32/E32</f>
        <v>0.43836615609044494</v>
      </c>
      <c r="H32" s="15"/>
    </row>
    <row r="33" spans="1:8" ht="15.75" x14ac:dyDescent="0.25">
      <c r="A33" s="83" t="s">
        <v>132</v>
      </c>
      <c r="B33" s="13"/>
      <c r="C33" s="14"/>
      <c r="D33" s="86">
        <v>3</v>
      </c>
      <c r="E33" s="87">
        <v>238409</v>
      </c>
      <c r="F33" s="87">
        <v>77986.5</v>
      </c>
      <c r="G33" s="88">
        <f>F33/E33</f>
        <v>0.32711223150132757</v>
      </c>
      <c r="H33" s="15"/>
    </row>
    <row r="34" spans="1:8" ht="15.75" x14ac:dyDescent="0.25">
      <c r="A34" s="83" t="s">
        <v>148</v>
      </c>
      <c r="B34" s="13"/>
      <c r="C34" s="14"/>
      <c r="D34" s="86">
        <v>1</v>
      </c>
      <c r="E34" s="87">
        <v>40078</v>
      </c>
      <c r="F34" s="87">
        <v>16889</v>
      </c>
      <c r="G34" s="88">
        <f>F34/E34</f>
        <v>0.42140326363590996</v>
      </c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8</v>
      </c>
      <c r="E39" s="95">
        <f>SUM(E9:E38)</f>
        <v>627782</v>
      </c>
      <c r="F39" s="95">
        <f>SUM(F9:F38)</f>
        <v>185433.5</v>
      </c>
      <c r="G39" s="96">
        <f>F39/E39</f>
        <v>0.29537880984163295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38</v>
      </c>
      <c r="E44" s="87">
        <v>2720602.55</v>
      </c>
      <c r="F44" s="87">
        <v>158614.84</v>
      </c>
      <c r="G44" s="88">
        <f>1-(+F44/E44)</f>
        <v>0.94169863584079927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48</v>
      </c>
      <c r="E46" s="87">
        <v>2502647.75</v>
      </c>
      <c r="F46" s="87">
        <v>221549.45</v>
      </c>
      <c r="G46" s="88">
        <f>1-(+F46/E46)</f>
        <v>0.91147397790999551</v>
      </c>
      <c r="H46" s="15"/>
    </row>
    <row r="47" spans="1:8" ht="15.75" x14ac:dyDescent="0.25">
      <c r="A47" s="27" t="s">
        <v>39</v>
      </c>
      <c r="B47" s="28"/>
      <c r="C47" s="14"/>
      <c r="D47" s="86"/>
      <c r="E47" s="87"/>
      <c r="F47" s="87"/>
      <c r="G47" s="88"/>
      <c r="H47" s="15"/>
    </row>
    <row r="48" spans="1:8" ht="15.75" x14ac:dyDescent="0.25">
      <c r="A48" s="27" t="s">
        <v>40</v>
      </c>
      <c r="B48" s="28"/>
      <c r="C48" s="14"/>
      <c r="D48" s="86">
        <v>31</v>
      </c>
      <c r="E48" s="87">
        <v>2625018.06</v>
      </c>
      <c r="F48" s="87">
        <v>206692.95</v>
      </c>
      <c r="G48" s="88">
        <f>1-(+F48/E48)</f>
        <v>0.9212603703000809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180755</v>
      </c>
      <c r="F50" s="87">
        <v>31035</v>
      </c>
      <c r="G50" s="88">
        <f>1-(+F50/E50)</f>
        <v>0.8283035047439905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65</v>
      </c>
      <c r="B53" s="30"/>
      <c r="C53" s="14"/>
      <c r="D53" s="125">
        <v>304</v>
      </c>
      <c r="E53" s="126">
        <v>21415405.07</v>
      </c>
      <c r="F53" s="126">
        <v>2574174.46</v>
      </c>
      <c r="G53" s="88">
        <f>1-(+F53/E53)</f>
        <v>0.87979800281218778</v>
      </c>
      <c r="H53" s="15"/>
    </row>
    <row r="54" spans="1:8" ht="15.75" x14ac:dyDescent="0.2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16" t="s">
        <v>45</v>
      </c>
      <c r="B55" s="30"/>
      <c r="C55" s="14"/>
      <c r="D55" s="90"/>
      <c r="E55" s="109"/>
      <c r="F55" s="87"/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/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424</v>
      </c>
      <c r="E60" s="95">
        <f>SUM(E44:E59)</f>
        <v>29444428.43</v>
      </c>
      <c r="F60" s="95">
        <f>SUM(F44:F59)</f>
        <v>3192066.7</v>
      </c>
      <c r="G60" s="96">
        <f>1-(F60/E60)</f>
        <v>0.89159012858447251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3377500.2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8" customWidth="1"/>
    <col min="2" max="2" width="15.6640625" style="58" customWidth="1"/>
    <col min="3" max="3" width="3.6640625" style="58" customWidth="1"/>
    <col min="4" max="4" width="6.6640625" style="58" customWidth="1"/>
    <col min="5" max="6" width="14.6640625" style="58" customWidth="1"/>
    <col min="7" max="7" width="11.6640625" style="58" customWidth="1"/>
    <col min="8" max="8" width="3.6640625" style="58" customWidth="1"/>
    <col min="9" max="16384" width="8.88671875" style="58"/>
  </cols>
  <sheetData>
    <row r="1" spans="1:8" ht="23.25" x14ac:dyDescent="0.35">
      <c r="A1" s="57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7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NOVEMBER 2019</v>
      </c>
      <c r="B3" s="21"/>
      <c r="C3" s="21"/>
      <c r="D3" s="21"/>
      <c r="E3" s="21"/>
      <c r="F3" s="21"/>
      <c r="G3" s="21"/>
      <c r="H3" s="21"/>
    </row>
    <row r="4" spans="1:8" x14ac:dyDescent="0.2">
      <c r="A4" s="73"/>
      <c r="B4" s="73"/>
      <c r="C4" s="73"/>
      <c r="D4" s="73"/>
      <c r="E4" s="73"/>
      <c r="F4" s="5"/>
      <c r="G4" s="5"/>
      <c r="H4" s="21"/>
    </row>
    <row r="5" spans="1:8" ht="23.25" x14ac:dyDescent="0.35">
      <c r="A5" s="21"/>
      <c r="B5" s="73"/>
      <c r="C5" s="73"/>
      <c r="D5" s="74" t="s">
        <v>103</v>
      </c>
      <c r="E5" s="75"/>
      <c r="F5" s="8"/>
      <c r="G5" s="5"/>
      <c r="H5" s="76"/>
    </row>
    <row r="6" spans="1:8" ht="18" x14ac:dyDescent="0.25">
      <c r="A6" s="23" t="s">
        <v>3</v>
      </c>
      <c r="B6" s="73"/>
      <c r="C6" s="73"/>
      <c r="D6" s="73"/>
      <c r="E6" s="73"/>
      <c r="F6" s="5"/>
      <c r="G6" s="5"/>
      <c r="H6" s="76"/>
    </row>
    <row r="7" spans="1:8" ht="15.75" x14ac:dyDescent="0.25">
      <c r="A7" s="77"/>
      <c r="B7" s="77"/>
      <c r="C7" s="77"/>
      <c r="D7" s="77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77"/>
      <c r="B8" s="77"/>
      <c r="C8" s="77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79"/>
    </row>
    <row r="10" spans="1:8" ht="15.75" x14ac:dyDescent="0.25">
      <c r="A10" s="106" t="s">
        <v>11</v>
      </c>
      <c r="B10" s="13"/>
      <c r="C10" s="14"/>
      <c r="D10" s="86">
        <v>1</v>
      </c>
      <c r="E10" s="87">
        <v>92760</v>
      </c>
      <c r="F10" s="87">
        <v>30681</v>
      </c>
      <c r="G10" s="88">
        <f>F10/E10</f>
        <v>0.33075679172056921</v>
      </c>
      <c r="H10" s="79"/>
    </row>
    <row r="11" spans="1:8" ht="15.75" x14ac:dyDescent="0.25">
      <c r="A11" s="106" t="s">
        <v>56</v>
      </c>
      <c r="B11" s="13"/>
      <c r="C11" s="14"/>
      <c r="D11" s="86"/>
      <c r="E11" s="87"/>
      <c r="F11" s="87"/>
      <c r="G11" s="88"/>
      <c r="H11" s="79"/>
    </row>
    <row r="12" spans="1:8" ht="15.75" x14ac:dyDescent="0.25">
      <c r="A12" s="106" t="s">
        <v>69</v>
      </c>
      <c r="B12" s="13"/>
      <c r="C12" s="14"/>
      <c r="D12" s="86"/>
      <c r="E12" s="87"/>
      <c r="F12" s="87"/>
      <c r="G12" s="88"/>
      <c r="H12" s="79"/>
    </row>
    <row r="13" spans="1:8" ht="15.75" x14ac:dyDescent="0.25">
      <c r="A13" s="106" t="s">
        <v>13</v>
      </c>
      <c r="B13" s="13"/>
      <c r="C13" s="14"/>
      <c r="D13" s="86"/>
      <c r="E13" s="87"/>
      <c r="F13" s="87"/>
      <c r="G13" s="88"/>
      <c r="H13" s="79"/>
    </row>
    <row r="14" spans="1:8" ht="15.75" x14ac:dyDescent="0.25">
      <c r="A14" s="106" t="s">
        <v>71</v>
      </c>
      <c r="B14" s="13"/>
      <c r="C14" s="14"/>
      <c r="D14" s="86"/>
      <c r="E14" s="87"/>
      <c r="F14" s="87"/>
      <c r="G14" s="88"/>
      <c r="H14" s="79"/>
    </row>
    <row r="15" spans="1:8" ht="15.75" x14ac:dyDescent="0.25">
      <c r="A15" s="106" t="s">
        <v>25</v>
      </c>
      <c r="B15" s="13"/>
      <c r="C15" s="14"/>
      <c r="D15" s="86">
        <v>3</v>
      </c>
      <c r="E15" s="87">
        <v>483816</v>
      </c>
      <c r="F15" s="87">
        <v>141547</v>
      </c>
      <c r="G15" s="88">
        <f>F15/E15</f>
        <v>0.29256370190320286</v>
      </c>
      <c r="H15" s="79"/>
    </row>
    <row r="16" spans="1:8" ht="15.75" x14ac:dyDescent="0.25">
      <c r="A16" s="106" t="s">
        <v>72</v>
      </c>
      <c r="B16" s="13"/>
      <c r="C16" s="14"/>
      <c r="D16" s="86"/>
      <c r="E16" s="87"/>
      <c r="F16" s="87"/>
      <c r="G16" s="88"/>
      <c r="H16" s="79"/>
    </row>
    <row r="17" spans="1:8" ht="15.75" x14ac:dyDescent="0.25">
      <c r="A17" s="106" t="s">
        <v>109</v>
      </c>
      <c r="B17" s="13"/>
      <c r="C17" s="14"/>
      <c r="D17" s="86"/>
      <c r="E17" s="87"/>
      <c r="F17" s="87"/>
      <c r="G17" s="88"/>
      <c r="H17" s="79"/>
    </row>
    <row r="18" spans="1:8" ht="15.75" x14ac:dyDescent="0.25">
      <c r="A18" s="106" t="s">
        <v>14</v>
      </c>
      <c r="B18" s="13"/>
      <c r="C18" s="14"/>
      <c r="D18" s="86"/>
      <c r="E18" s="87"/>
      <c r="F18" s="87"/>
      <c r="G18" s="88"/>
      <c r="H18" s="79"/>
    </row>
    <row r="19" spans="1:8" ht="15.75" x14ac:dyDescent="0.25">
      <c r="A19" s="106" t="s">
        <v>16</v>
      </c>
      <c r="B19" s="13"/>
      <c r="C19" s="14"/>
      <c r="D19" s="86">
        <v>1</v>
      </c>
      <c r="E19" s="87">
        <v>469231</v>
      </c>
      <c r="F19" s="87">
        <v>102009</v>
      </c>
      <c r="G19" s="88">
        <f>F19/E19</f>
        <v>0.21739612259207086</v>
      </c>
      <c r="H19" s="79"/>
    </row>
    <row r="20" spans="1:8" ht="15.75" x14ac:dyDescent="0.25">
      <c r="A20" s="106" t="s">
        <v>102</v>
      </c>
      <c r="B20" s="13"/>
      <c r="C20" s="14"/>
      <c r="D20" s="86"/>
      <c r="E20" s="87"/>
      <c r="F20" s="87"/>
      <c r="G20" s="88"/>
      <c r="H20" s="79"/>
    </row>
    <row r="21" spans="1:8" ht="15.75" x14ac:dyDescent="0.25">
      <c r="A21" s="106" t="s">
        <v>104</v>
      </c>
      <c r="B21" s="13"/>
      <c r="C21" s="14"/>
      <c r="D21" s="86"/>
      <c r="E21" s="87"/>
      <c r="F21" s="87"/>
      <c r="G21" s="88"/>
      <c r="H21" s="79"/>
    </row>
    <row r="22" spans="1:8" ht="15.75" x14ac:dyDescent="0.25">
      <c r="A22" s="106" t="s">
        <v>17</v>
      </c>
      <c r="B22" s="13"/>
      <c r="C22" s="14"/>
      <c r="D22" s="86"/>
      <c r="E22" s="87"/>
      <c r="F22" s="87"/>
      <c r="G22" s="88"/>
      <c r="H22" s="79"/>
    </row>
    <row r="23" spans="1:8" ht="15.75" x14ac:dyDescent="0.25">
      <c r="A23" s="106" t="s">
        <v>116</v>
      </c>
      <c r="B23" s="13"/>
      <c r="C23" s="14"/>
      <c r="D23" s="86"/>
      <c r="E23" s="87"/>
      <c r="F23" s="87"/>
      <c r="G23" s="88"/>
      <c r="H23" s="79"/>
    </row>
    <row r="24" spans="1:8" ht="15.75" x14ac:dyDescent="0.25">
      <c r="A24" s="106" t="s">
        <v>18</v>
      </c>
      <c r="B24" s="13"/>
      <c r="C24" s="14"/>
      <c r="D24" s="86">
        <v>1</v>
      </c>
      <c r="E24" s="87">
        <v>626128</v>
      </c>
      <c r="F24" s="87">
        <v>202326.5</v>
      </c>
      <c r="G24" s="88">
        <f>F24/E24</f>
        <v>0.32313919837477323</v>
      </c>
      <c r="H24" s="79"/>
    </row>
    <row r="25" spans="1:8" ht="15.75" x14ac:dyDescent="0.25">
      <c r="A25" s="107" t="s">
        <v>20</v>
      </c>
      <c r="B25" s="13"/>
      <c r="C25" s="14"/>
      <c r="D25" s="86">
        <v>2</v>
      </c>
      <c r="E25" s="87">
        <v>48768</v>
      </c>
      <c r="F25" s="87">
        <v>14958</v>
      </c>
      <c r="G25" s="88">
        <f>F25/E25</f>
        <v>0.30671751968503935</v>
      </c>
      <c r="H25" s="79"/>
    </row>
    <row r="26" spans="1:8" ht="15.75" x14ac:dyDescent="0.25">
      <c r="A26" s="107" t="s">
        <v>21</v>
      </c>
      <c r="B26" s="13"/>
      <c r="C26" s="14"/>
      <c r="D26" s="86">
        <v>4</v>
      </c>
      <c r="E26" s="87">
        <v>14245</v>
      </c>
      <c r="F26" s="87">
        <v>14245</v>
      </c>
      <c r="G26" s="88">
        <f>F26/E26</f>
        <v>1</v>
      </c>
      <c r="H26" s="79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79"/>
    </row>
    <row r="28" spans="1:8" ht="15.75" x14ac:dyDescent="0.25">
      <c r="A28" s="83" t="s">
        <v>23</v>
      </c>
      <c r="B28" s="13"/>
      <c r="C28" s="14"/>
      <c r="D28" s="86"/>
      <c r="E28" s="87">
        <v>2937</v>
      </c>
      <c r="F28" s="87">
        <v>2937</v>
      </c>
      <c r="G28" s="88">
        <f>F28/E28</f>
        <v>1</v>
      </c>
      <c r="H28" s="79"/>
    </row>
    <row r="29" spans="1:8" ht="15.75" x14ac:dyDescent="0.25">
      <c r="A29" s="83" t="s">
        <v>105</v>
      </c>
      <c r="B29" s="13"/>
      <c r="C29" s="14"/>
      <c r="D29" s="86">
        <v>1</v>
      </c>
      <c r="E29" s="87">
        <v>93782</v>
      </c>
      <c r="F29" s="87">
        <v>21670</v>
      </c>
      <c r="G29" s="88">
        <f>F29/E29</f>
        <v>0.23106779552579387</v>
      </c>
      <c r="H29" s="79"/>
    </row>
    <row r="30" spans="1:8" ht="15.75" x14ac:dyDescent="0.25">
      <c r="A30" s="83" t="s">
        <v>132</v>
      </c>
      <c r="B30" s="13"/>
      <c r="C30" s="14"/>
      <c r="D30" s="86">
        <v>10</v>
      </c>
      <c r="E30" s="87">
        <v>1000993</v>
      </c>
      <c r="F30" s="87">
        <v>179810.5</v>
      </c>
      <c r="G30" s="88">
        <f>F30/E30</f>
        <v>0.17963212529957753</v>
      </c>
      <c r="H30" s="79"/>
    </row>
    <row r="31" spans="1:8" ht="15.75" x14ac:dyDescent="0.25">
      <c r="A31" s="83" t="s">
        <v>141</v>
      </c>
      <c r="B31" s="13"/>
      <c r="C31" s="14"/>
      <c r="D31" s="86"/>
      <c r="E31" s="87"/>
      <c r="F31" s="87"/>
      <c r="G31" s="88"/>
      <c r="H31" s="79"/>
    </row>
    <row r="32" spans="1:8" ht="15.75" x14ac:dyDescent="0.25">
      <c r="A32" s="83" t="s">
        <v>107</v>
      </c>
      <c r="B32" s="13"/>
      <c r="C32" s="14"/>
      <c r="D32" s="86"/>
      <c r="E32" s="87"/>
      <c r="F32" s="87"/>
      <c r="G32" s="88"/>
      <c r="H32" s="79"/>
    </row>
    <row r="33" spans="1:8" ht="15.75" x14ac:dyDescent="0.25">
      <c r="A33" s="83" t="s">
        <v>73</v>
      </c>
      <c r="B33" s="13"/>
      <c r="C33" s="14"/>
      <c r="D33" s="86"/>
      <c r="E33" s="87"/>
      <c r="F33" s="87"/>
      <c r="G33" s="88"/>
      <c r="H33" s="79"/>
    </row>
    <row r="34" spans="1:8" ht="15.75" x14ac:dyDescent="0.25">
      <c r="A34" s="83" t="s">
        <v>146</v>
      </c>
      <c r="B34" s="13"/>
      <c r="C34" s="14"/>
      <c r="D34" s="86">
        <v>1</v>
      </c>
      <c r="E34" s="87">
        <v>125024</v>
      </c>
      <c r="F34" s="87">
        <v>32762</v>
      </c>
      <c r="G34" s="88">
        <f>F34/E34</f>
        <v>0.26204568722805222</v>
      </c>
      <c r="H34" s="79"/>
    </row>
    <row r="35" spans="1:8" x14ac:dyDescent="0.2">
      <c r="A35" s="16" t="s">
        <v>28</v>
      </c>
      <c r="B35" s="13"/>
      <c r="C35" s="14"/>
      <c r="D35" s="90"/>
      <c r="E35" s="108">
        <v>20695</v>
      </c>
      <c r="F35" s="87">
        <v>3010</v>
      </c>
      <c r="G35" s="92"/>
      <c r="H35" s="79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79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79"/>
    </row>
    <row r="38" spans="1:8" x14ac:dyDescent="0.2">
      <c r="A38" s="17"/>
      <c r="B38" s="18"/>
      <c r="C38" s="14"/>
      <c r="D38" s="90"/>
      <c r="E38" s="93"/>
      <c r="F38" s="93"/>
      <c r="G38" s="92"/>
      <c r="H38" s="79"/>
    </row>
    <row r="39" spans="1:8" ht="15.75" x14ac:dyDescent="0.25">
      <c r="A39" s="19" t="s">
        <v>31</v>
      </c>
      <c r="B39" s="20"/>
      <c r="C39" s="21"/>
      <c r="D39" s="94">
        <f>SUM(D9:D38)</f>
        <v>24</v>
      </c>
      <c r="E39" s="95">
        <f>SUM(E9:E38)</f>
        <v>2978379</v>
      </c>
      <c r="F39" s="95">
        <f>SUM(F9:F38)</f>
        <v>745956</v>
      </c>
      <c r="G39" s="96">
        <f>F39/E39</f>
        <v>0.250457043915499</v>
      </c>
      <c r="H39" s="80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81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81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81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81"/>
    </row>
    <row r="44" spans="1:8" ht="15.75" x14ac:dyDescent="0.25">
      <c r="A44" s="27" t="s">
        <v>36</v>
      </c>
      <c r="B44" s="28"/>
      <c r="C44" s="14"/>
      <c r="D44" s="86">
        <v>37</v>
      </c>
      <c r="E44" s="87">
        <v>538832.80000000005</v>
      </c>
      <c r="F44" s="87">
        <v>58724.6</v>
      </c>
      <c r="G44" s="88">
        <f>1-(+F44/E44)</f>
        <v>0.89101517205337166</v>
      </c>
      <c r="H44" s="79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79"/>
    </row>
    <row r="46" spans="1:8" ht="15.75" x14ac:dyDescent="0.25">
      <c r="A46" s="27" t="s">
        <v>38</v>
      </c>
      <c r="B46" s="28"/>
      <c r="C46" s="14"/>
      <c r="D46" s="86">
        <v>131</v>
      </c>
      <c r="E46" s="87">
        <v>4275279.25</v>
      </c>
      <c r="F46" s="87">
        <v>357628.94</v>
      </c>
      <c r="G46" s="88">
        <f t="shared" ref="G46:G52" si="0">1-(+F46/E46)</f>
        <v>0.91634957178528165</v>
      </c>
      <c r="H46" s="79"/>
    </row>
    <row r="47" spans="1:8" ht="15.75" x14ac:dyDescent="0.25">
      <c r="A47" s="27" t="s">
        <v>39</v>
      </c>
      <c r="B47" s="28"/>
      <c r="C47" s="14"/>
      <c r="D47" s="86">
        <v>8</v>
      </c>
      <c r="E47" s="87">
        <v>1281166.25</v>
      </c>
      <c r="F47" s="87">
        <v>68416.070000000007</v>
      </c>
      <c r="G47" s="88">
        <f t="shared" si="0"/>
        <v>0.94659860107929006</v>
      </c>
      <c r="H47" s="79"/>
    </row>
    <row r="48" spans="1:8" ht="15.75" x14ac:dyDescent="0.25">
      <c r="A48" s="27" t="s">
        <v>40</v>
      </c>
      <c r="B48" s="28"/>
      <c r="C48" s="14"/>
      <c r="D48" s="86">
        <v>103</v>
      </c>
      <c r="E48" s="87">
        <v>4288223</v>
      </c>
      <c r="F48" s="87">
        <v>426953.2</v>
      </c>
      <c r="G48" s="88">
        <f t="shared" si="0"/>
        <v>0.90043586819062349</v>
      </c>
      <c r="H48" s="79"/>
    </row>
    <row r="49" spans="1:8" ht="15.75" x14ac:dyDescent="0.25">
      <c r="A49" s="27" t="s">
        <v>41</v>
      </c>
      <c r="B49" s="28"/>
      <c r="C49" s="14"/>
      <c r="D49" s="86">
        <v>2</v>
      </c>
      <c r="E49" s="87">
        <v>78834</v>
      </c>
      <c r="F49" s="87">
        <v>-6138</v>
      </c>
      <c r="G49" s="88">
        <f t="shared" si="0"/>
        <v>1.0778598066823959</v>
      </c>
      <c r="H49" s="79"/>
    </row>
    <row r="50" spans="1:8" ht="15.75" x14ac:dyDescent="0.25">
      <c r="A50" s="27" t="s">
        <v>42</v>
      </c>
      <c r="B50" s="28"/>
      <c r="C50" s="14"/>
      <c r="D50" s="86">
        <v>8</v>
      </c>
      <c r="E50" s="87">
        <v>1092265</v>
      </c>
      <c r="F50" s="87">
        <v>123990</v>
      </c>
      <c r="G50" s="88">
        <f t="shared" si="0"/>
        <v>0.88648359143614419</v>
      </c>
      <c r="H50" s="79"/>
    </row>
    <row r="51" spans="1:8" ht="15.75" x14ac:dyDescent="0.25">
      <c r="A51" s="27" t="s">
        <v>43</v>
      </c>
      <c r="B51" s="28"/>
      <c r="C51" s="14"/>
      <c r="D51" s="86">
        <v>4</v>
      </c>
      <c r="E51" s="87">
        <v>525830</v>
      </c>
      <c r="F51" s="87">
        <v>34730</v>
      </c>
      <c r="G51" s="88">
        <f t="shared" si="0"/>
        <v>0.93395203773082558</v>
      </c>
      <c r="H51" s="79"/>
    </row>
    <row r="52" spans="1:8" ht="15.75" x14ac:dyDescent="0.25">
      <c r="A52" s="27" t="s">
        <v>44</v>
      </c>
      <c r="B52" s="28"/>
      <c r="C52" s="14"/>
      <c r="D52" s="86">
        <v>2</v>
      </c>
      <c r="E52" s="87">
        <v>525725</v>
      </c>
      <c r="F52" s="87">
        <v>16225</v>
      </c>
      <c r="G52" s="88">
        <f t="shared" si="0"/>
        <v>0.96913785724475721</v>
      </c>
      <c r="H52" s="79"/>
    </row>
    <row r="53" spans="1:8" ht="15.75" x14ac:dyDescent="0.25">
      <c r="A53" s="29" t="s">
        <v>64</v>
      </c>
      <c r="B53" s="28"/>
      <c r="C53" s="14"/>
      <c r="D53" s="86"/>
      <c r="E53" s="87"/>
      <c r="F53" s="87"/>
      <c r="G53" s="88"/>
      <c r="H53" s="79"/>
    </row>
    <row r="54" spans="1:8" ht="15.75" x14ac:dyDescent="0.25">
      <c r="A54" s="27" t="s">
        <v>65</v>
      </c>
      <c r="B54" s="30"/>
      <c r="C54" s="14"/>
      <c r="D54" s="86">
        <v>544</v>
      </c>
      <c r="E54" s="87">
        <v>29166640.600000001</v>
      </c>
      <c r="F54" s="87">
        <v>3224938.64</v>
      </c>
      <c r="G54" s="88">
        <f>1-(+F54/E54)</f>
        <v>0.88943057638252654</v>
      </c>
      <c r="H54" s="79"/>
    </row>
    <row r="55" spans="1:8" ht="15.75" x14ac:dyDescent="0.25">
      <c r="A55" s="27" t="s">
        <v>66</v>
      </c>
      <c r="B55" s="30"/>
      <c r="C55" s="14"/>
      <c r="D55" s="86">
        <v>8</v>
      </c>
      <c r="E55" s="87">
        <v>1042368.34</v>
      </c>
      <c r="F55" s="87">
        <v>57253.38</v>
      </c>
      <c r="G55" s="88">
        <f>1-(+F55/E55)</f>
        <v>0.94507375387092052</v>
      </c>
      <c r="H55" s="79"/>
    </row>
    <row r="56" spans="1:8" x14ac:dyDescent="0.2">
      <c r="A56" s="16" t="s">
        <v>45</v>
      </c>
      <c r="B56" s="30"/>
      <c r="C56" s="14"/>
      <c r="D56" s="90"/>
      <c r="E56" s="109"/>
      <c r="F56" s="87"/>
      <c r="G56" s="92"/>
      <c r="H56" s="79"/>
    </row>
    <row r="57" spans="1:8" x14ac:dyDescent="0.2">
      <c r="A57" s="16" t="s">
        <v>46</v>
      </c>
      <c r="B57" s="28"/>
      <c r="C57" s="14"/>
      <c r="D57" s="90"/>
      <c r="E57" s="109"/>
      <c r="F57" s="87"/>
      <c r="G57" s="92"/>
      <c r="H57" s="79"/>
    </row>
    <row r="58" spans="1:8" x14ac:dyDescent="0.2">
      <c r="A58" s="16" t="s">
        <v>47</v>
      </c>
      <c r="B58" s="28"/>
      <c r="C58" s="14"/>
      <c r="D58" s="90"/>
      <c r="E58" s="108"/>
      <c r="F58" s="87"/>
      <c r="G58" s="92"/>
      <c r="H58" s="79"/>
    </row>
    <row r="59" spans="1:8" x14ac:dyDescent="0.2">
      <c r="A59" s="16" t="s">
        <v>30</v>
      </c>
      <c r="B59" s="28"/>
      <c r="C59" s="14"/>
      <c r="D59" s="90"/>
      <c r="E59" s="108"/>
      <c r="F59" s="87"/>
      <c r="G59" s="92"/>
      <c r="H59" s="79"/>
    </row>
    <row r="60" spans="1:8" ht="15.75" x14ac:dyDescent="0.25">
      <c r="A60" s="32"/>
      <c r="B60" s="18"/>
      <c r="C60" s="14"/>
      <c r="D60" s="90"/>
      <c r="E60" s="93"/>
      <c r="F60" s="93"/>
      <c r="G60" s="92"/>
      <c r="H60" s="79"/>
    </row>
    <row r="61" spans="1:8" ht="15.75" x14ac:dyDescent="0.25">
      <c r="A61" s="20" t="s">
        <v>48</v>
      </c>
      <c r="B61" s="33"/>
      <c r="C61" s="33"/>
      <c r="D61" s="94">
        <f>SUM(D44:D57)</f>
        <v>847</v>
      </c>
      <c r="E61" s="95">
        <f>SUM(E44:E60)</f>
        <v>42815164.24000001</v>
      </c>
      <c r="F61" s="95">
        <f>SUM(F44:F60)</f>
        <v>4362721.83</v>
      </c>
      <c r="G61" s="96">
        <f>1-(F61/E61)</f>
        <v>0.89810334942206915</v>
      </c>
      <c r="H61" s="76"/>
    </row>
    <row r="62" spans="1:8" ht="18" x14ac:dyDescent="0.25">
      <c r="A62" s="35"/>
      <c r="B62" s="36"/>
      <c r="C62" s="36"/>
      <c r="D62" s="111"/>
      <c r="E62" s="105"/>
      <c r="F62" s="34"/>
      <c r="G62" s="34"/>
      <c r="H62" s="78"/>
    </row>
    <row r="63" spans="1:8" ht="18" x14ac:dyDescent="0.25">
      <c r="A63" s="35" t="s">
        <v>49</v>
      </c>
      <c r="B63" s="36"/>
      <c r="C63" s="36"/>
      <c r="D63" s="51"/>
      <c r="E63" s="36"/>
      <c r="F63" s="37">
        <f>F61+F39</f>
        <v>5108677.83</v>
      </c>
      <c r="G63" s="36"/>
      <c r="H63" s="78"/>
    </row>
    <row r="64" spans="1:8" ht="18" x14ac:dyDescent="0.25">
      <c r="A64" s="35"/>
      <c r="B64" s="36"/>
      <c r="C64" s="36"/>
      <c r="D64" s="51"/>
      <c r="E64" s="36"/>
      <c r="F64" s="37"/>
      <c r="G64" s="36"/>
      <c r="H64" s="78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78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78"/>
    </row>
    <row r="70" spans="1:8" ht="15.75" x14ac:dyDescent="0.25">
      <c r="A70" s="71"/>
      <c r="B70" s="21"/>
      <c r="C70" s="21"/>
      <c r="H70" s="21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1"/>
  <sheetViews>
    <sheetView showOutlineSymbols="0" zoomScale="87" workbookViewId="0">
      <selection activeCell="A5" sqref="A5"/>
    </sheetView>
  </sheetViews>
  <sheetFormatPr defaultColWidth="9.6640625" defaultRowHeight="15" x14ac:dyDescent="0.2"/>
  <cols>
    <col min="1" max="1" width="39.6640625" style="58" customWidth="1"/>
    <col min="2" max="2" width="27.6640625" style="58" customWidth="1"/>
    <col min="3" max="16384" width="9.6640625" style="58"/>
  </cols>
  <sheetData>
    <row r="1" spans="1:4" ht="23.25" x14ac:dyDescent="0.35">
      <c r="A1" s="57" t="s">
        <v>0</v>
      </c>
      <c r="B1" s="36"/>
      <c r="C1" s="37"/>
      <c r="D1" s="36"/>
    </row>
    <row r="2" spans="1:4" ht="23.25" x14ac:dyDescent="0.35">
      <c r="A2" s="57" t="s">
        <v>1</v>
      </c>
      <c r="B2" s="36"/>
      <c r="C2" s="21"/>
      <c r="D2" s="21"/>
    </row>
    <row r="3" spans="1:4" ht="23.25" x14ac:dyDescent="0.35">
      <c r="A3" s="57" t="s">
        <v>92</v>
      </c>
      <c r="B3" s="36"/>
      <c r="C3" s="21"/>
      <c r="D3" s="21"/>
    </row>
    <row r="4" spans="1:4" ht="23.25" x14ac:dyDescent="0.35">
      <c r="A4" s="57" t="str">
        <f>ARG!$A$3</f>
        <v>MONTH ENDED:   NOVEMBER 2019</v>
      </c>
      <c r="B4" s="36"/>
      <c r="C4" s="21"/>
      <c r="D4" s="21"/>
    </row>
    <row r="5" spans="1:4" ht="24" thickBot="1" x14ac:dyDescent="0.4">
      <c r="A5" s="57"/>
      <c r="B5" s="36"/>
      <c r="C5" s="21"/>
      <c r="D5" s="21"/>
    </row>
    <row r="6" spans="1:4" ht="21" thickTop="1" x14ac:dyDescent="0.3">
      <c r="A6" s="59" t="s">
        <v>93</v>
      </c>
      <c r="B6" s="60">
        <f>ARG!$D$39+LADYLUCK!$D$39+HOLLYWOOD!$D$40+HARNKC!$D$40+ISLE!$D$39+AMERKC!$D$39+AMERSC!$D$39+STJO!$D$39+LAGRANGE!$D$39+ISLEBV!$D$39+LUMIERE!$D$39+RIVERCITY!$D$39+CAPE!$D$39</f>
        <v>528</v>
      </c>
      <c r="C6" s="61"/>
      <c r="D6" s="21"/>
    </row>
    <row r="7" spans="1:4" ht="20.25" x14ac:dyDescent="0.3">
      <c r="A7" s="62" t="s">
        <v>94</v>
      </c>
      <c r="B7" s="63">
        <f>ARG!$E$39+LADYLUCK!$E$39+HOLLYWOOD!$E$40+HARNKC!$E$40+ISLE!$E$39+AMERKC!$E$39+AMERSC!$E$39+STJO!$E$39+LAGRANGE!$E$39+ISLEBV!$E$39+LUMIERE!$E$39+RIVERCITY!$E$39+CAPE!$E$39</f>
        <v>104004985.5</v>
      </c>
      <c r="C7" s="61"/>
      <c r="D7" s="21"/>
    </row>
    <row r="8" spans="1:4" ht="20.25" x14ac:dyDescent="0.3">
      <c r="A8" s="62" t="s">
        <v>95</v>
      </c>
      <c r="B8" s="63">
        <f>ARG!$F$39+LADYLUCK!$F$39+HOLLYWOOD!$F$40+HARNKC!$F$40+ISLE!$F$39+AMERKC!$F$39+AMERSC!$F$39+STJO!$F$39+LAGRANGE!$F$39+ISLEBV!$F$39+LUMIERE!$F$39+RIVERCITY!$F$39+CAPE!$F$39</f>
        <v>20580952.490000002</v>
      </c>
      <c r="C8" s="61"/>
      <c r="D8" s="21"/>
    </row>
    <row r="9" spans="1:4" ht="20.25" x14ac:dyDescent="0.3">
      <c r="A9" s="62" t="s">
        <v>96</v>
      </c>
      <c r="B9" s="64">
        <f>B8/B7</f>
        <v>0.19788428786425821</v>
      </c>
      <c r="C9" s="61"/>
      <c r="D9" s="21"/>
    </row>
    <row r="10" spans="1:4" ht="20.25" x14ac:dyDescent="0.3">
      <c r="A10" s="65"/>
      <c r="B10" s="66"/>
      <c r="C10" s="61"/>
      <c r="D10" s="21"/>
    </row>
    <row r="11" spans="1:4" ht="20.25" x14ac:dyDescent="0.3">
      <c r="A11" s="62" t="s">
        <v>97</v>
      </c>
      <c r="B11" s="67">
        <f>ARG!$D$60+LADYLUCK!$D$60+HOLLYWOOD!$D$62+HARNKC!$D$62+ISLE!$D$62+AMERKC!$D$62+AMERSC!$D$61+STJO!$D$60+LAGRANGE!$D$60+ISLEBV!$D$61+LUMIERE!$D$62+RIVERCITY!$D$62+CAPE!$D$61</f>
        <v>16264</v>
      </c>
      <c r="C11" s="61"/>
      <c r="D11" s="21"/>
    </row>
    <row r="12" spans="1:4" ht="20.25" x14ac:dyDescent="0.3">
      <c r="A12" s="62" t="s">
        <v>98</v>
      </c>
      <c r="B12" s="63">
        <f>ARG!$E$60+LADYLUCK!$E$60+HOLLYWOOD!$E$62+HARNKC!$E$62+ISLE!$E$62+AMERKC!$E$62+AMERSC!$E$61+STJO!$E$60+LAGRANGE!$E$60+ISLEBV!$E$61+LUMIERE!$E$62+RIVERCITY!$E$62+CAPE!$E$61</f>
        <v>1267482963.6299999</v>
      </c>
      <c r="C12" s="61"/>
      <c r="D12" s="21"/>
    </row>
    <row r="13" spans="1:4" ht="20.25" x14ac:dyDescent="0.3">
      <c r="A13" s="62" t="s">
        <v>99</v>
      </c>
      <c r="B13" s="63">
        <f>ARG!$F$60+LADYLUCK!$F$60+HOLLYWOOD!$F$62+HARNKC!$F$62+ISLE!$F$62+AMERKC!$F$62+AMERSC!$F$61+STJO!$F$60+LAGRANGE!$F$60+ISLEBV!$F$61+LUMIERE!$F$62+RIVERCITY!$F$62+CAPE!$F$61</f>
        <v>123847122.27999999</v>
      </c>
      <c r="C13" s="61"/>
      <c r="D13" s="21"/>
    </row>
    <row r="14" spans="1:4" ht="20.25" x14ac:dyDescent="0.3">
      <c r="A14" s="62" t="s">
        <v>100</v>
      </c>
      <c r="B14" s="64">
        <f>1-(B13/B12)</f>
        <v>0.90228892550531103</v>
      </c>
      <c r="C14" s="61"/>
      <c r="D14" s="21"/>
    </row>
    <row r="15" spans="1:4" ht="20.25" x14ac:dyDescent="0.3">
      <c r="A15" s="65"/>
      <c r="B15" s="68"/>
      <c r="C15" s="61"/>
      <c r="D15" s="21"/>
    </row>
    <row r="16" spans="1:4" ht="20.25" x14ac:dyDescent="0.3">
      <c r="A16" s="62" t="s">
        <v>101</v>
      </c>
      <c r="B16" s="63">
        <f>B13+B8</f>
        <v>144428074.76999998</v>
      </c>
      <c r="C16" s="61"/>
      <c r="D16" s="21"/>
    </row>
    <row r="17" spans="1:4" ht="21" thickBot="1" x14ac:dyDescent="0.35">
      <c r="A17" s="65"/>
      <c r="B17" s="66"/>
      <c r="C17" s="61"/>
      <c r="D17" s="21"/>
    </row>
    <row r="18" spans="1:4" ht="18.75" thickTop="1" x14ac:dyDescent="0.25">
      <c r="A18" s="69"/>
      <c r="B18" s="70"/>
      <c r="C18" s="21"/>
      <c r="D18" s="21"/>
    </row>
    <row r="19" spans="1:4" x14ac:dyDescent="0.2">
      <c r="A19" s="21"/>
      <c r="B19" s="21"/>
      <c r="C19" s="21"/>
      <c r="D19" s="21"/>
    </row>
    <row r="20" spans="1:4" ht="15.75" x14ac:dyDescent="0.25">
      <c r="A20" s="71" t="s">
        <v>53</v>
      </c>
      <c r="B20" s="21"/>
      <c r="C20" s="21"/>
      <c r="D20" s="21"/>
    </row>
    <row r="21" spans="1:4" ht="18" x14ac:dyDescent="0.25">
      <c r="A21" s="72"/>
      <c r="B21" s="21"/>
      <c r="C21" s="21"/>
      <c r="D21" s="21"/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54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118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x14ac:dyDescent="0.25">
      <c r="A13" s="106" t="s">
        <v>126</v>
      </c>
      <c r="B13" s="13"/>
      <c r="C13" s="14"/>
      <c r="D13" s="86"/>
      <c r="E13" s="87"/>
      <c r="F13" s="87"/>
      <c r="G13" s="88"/>
      <c r="H13" s="15"/>
    </row>
    <row r="14" spans="1:8" ht="15.75" x14ac:dyDescent="0.25">
      <c r="A14" s="106" t="s">
        <v>57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130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137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13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369592</v>
      </c>
      <c r="F18" s="87">
        <v>142702</v>
      </c>
      <c r="G18" s="88">
        <f>F18/E18</f>
        <v>0.38610684213944024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138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60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x14ac:dyDescent="0.2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87">
        <v>42306</v>
      </c>
      <c r="F29" s="87">
        <v>10809</v>
      </c>
      <c r="G29" s="88">
        <f>F29/E29</f>
        <v>0.25549567437242943</v>
      </c>
      <c r="H29" s="15"/>
    </row>
    <row r="30" spans="1:8" ht="15.75" x14ac:dyDescent="0.25">
      <c r="A30" s="83" t="s">
        <v>25</v>
      </c>
      <c r="B30" s="13"/>
      <c r="C30" s="14"/>
      <c r="D30" s="86">
        <v>2</v>
      </c>
      <c r="E30" s="87">
        <v>291455</v>
      </c>
      <c r="F30" s="87">
        <v>98169</v>
      </c>
      <c r="G30" s="88">
        <f>F30/E30</f>
        <v>0.33682386646309037</v>
      </c>
      <c r="H30" s="15"/>
    </row>
    <row r="31" spans="1:8" ht="15.75" x14ac:dyDescent="0.25">
      <c r="A31" s="83" t="s">
        <v>26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132</v>
      </c>
      <c r="B32" s="13"/>
      <c r="C32" s="14"/>
      <c r="D32" s="86">
        <v>4</v>
      </c>
      <c r="E32" s="87">
        <v>570335</v>
      </c>
      <c r="F32" s="87">
        <v>140421.5</v>
      </c>
      <c r="G32" s="88">
        <f>F32/E32</f>
        <v>0.24620880710459642</v>
      </c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27</v>
      </c>
      <c r="B34" s="13"/>
      <c r="C34" s="14"/>
      <c r="D34" s="86">
        <v>1</v>
      </c>
      <c r="E34" s="87">
        <v>36491</v>
      </c>
      <c r="F34" s="87">
        <v>16020</v>
      </c>
      <c r="G34" s="88">
        <f>F34/E34</f>
        <v>0.43901235921186044</v>
      </c>
      <c r="H34" s="15"/>
    </row>
    <row r="35" spans="1:8" x14ac:dyDescent="0.2">
      <c r="A35" s="16" t="s">
        <v>28</v>
      </c>
      <c r="B35" s="13"/>
      <c r="C35" s="14"/>
      <c r="D35" s="90"/>
      <c r="E35" s="91"/>
      <c r="F35" s="87"/>
      <c r="G35" s="92"/>
      <c r="H35" s="15"/>
    </row>
    <row r="36" spans="1:8" x14ac:dyDescent="0.2">
      <c r="A36" s="16" t="s">
        <v>29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9</v>
      </c>
      <c r="E39" s="95">
        <f>SUM(E9:E38)</f>
        <v>1310179</v>
      </c>
      <c r="F39" s="95">
        <f>SUM(F9:F38)</f>
        <v>408121.5</v>
      </c>
      <c r="G39" s="96">
        <f>F39/E39</f>
        <v>0.3115005659532018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30</v>
      </c>
      <c r="E44" s="87">
        <v>695181.95</v>
      </c>
      <c r="F44" s="87">
        <v>47054.27</v>
      </c>
      <c r="G44" s="88">
        <f>1-(+F44/E44)</f>
        <v>0.93231373455539224</v>
      </c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58</v>
      </c>
      <c r="E46" s="87">
        <v>1339256.5</v>
      </c>
      <c r="F46" s="87">
        <v>123262.37</v>
      </c>
      <c r="G46" s="88">
        <f>1-(+F46/E46)</f>
        <v>0.90796208941304379</v>
      </c>
      <c r="H46" s="15"/>
    </row>
    <row r="47" spans="1:8" ht="15.75" x14ac:dyDescent="0.25">
      <c r="A47" s="27" t="s">
        <v>39</v>
      </c>
      <c r="B47" s="28"/>
      <c r="C47" s="14"/>
      <c r="D47" s="86">
        <v>10</v>
      </c>
      <c r="E47" s="87">
        <v>389050.5</v>
      </c>
      <c r="F47" s="87">
        <v>33770.550000000003</v>
      </c>
      <c r="G47" s="88">
        <f>1-(+F47/E47)</f>
        <v>0.91319751548963435</v>
      </c>
      <c r="H47" s="15"/>
    </row>
    <row r="48" spans="1:8" ht="15.75" x14ac:dyDescent="0.25">
      <c r="A48" s="27" t="s">
        <v>40</v>
      </c>
      <c r="B48" s="28"/>
      <c r="C48" s="14"/>
      <c r="D48" s="86">
        <v>49</v>
      </c>
      <c r="E48" s="87">
        <v>2610450</v>
      </c>
      <c r="F48" s="87">
        <v>191934.23</v>
      </c>
      <c r="G48" s="88">
        <f>1-(+F48/E48)</f>
        <v>0.92647465762607983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3</v>
      </c>
      <c r="E50" s="87">
        <v>392040</v>
      </c>
      <c r="F50" s="87">
        <v>39850</v>
      </c>
      <c r="G50" s="88">
        <f>1-(+F50/E50)</f>
        <v>0.89835220895826962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65</v>
      </c>
      <c r="B53" s="30"/>
      <c r="C53" s="14"/>
      <c r="D53" s="86">
        <v>371</v>
      </c>
      <c r="E53" s="87">
        <v>21439516.949999999</v>
      </c>
      <c r="F53" s="87">
        <v>2365137.0299999998</v>
      </c>
      <c r="G53" s="88">
        <f>1-(+F53/E53)</f>
        <v>0.88968328738395386</v>
      </c>
      <c r="H53" s="15"/>
    </row>
    <row r="54" spans="1:8" ht="15.75" x14ac:dyDescent="0.25">
      <c r="A54" s="29" t="s">
        <v>66</v>
      </c>
      <c r="B54" s="30"/>
      <c r="C54" s="14"/>
      <c r="D54" s="86"/>
      <c r="E54" s="87"/>
      <c r="F54" s="87"/>
      <c r="G54" s="88"/>
      <c r="H54" s="15"/>
    </row>
    <row r="55" spans="1:8" x14ac:dyDescent="0.2">
      <c r="A55" s="31" t="s">
        <v>45</v>
      </c>
      <c r="B55" s="30"/>
      <c r="C55" s="14"/>
      <c r="D55" s="90"/>
      <c r="E55" s="109"/>
      <c r="F55" s="87">
        <v>385</v>
      </c>
      <c r="G55" s="92"/>
      <c r="H55" s="15"/>
    </row>
    <row r="56" spans="1:8" x14ac:dyDescent="0.2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x14ac:dyDescent="0.2">
      <c r="A57" s="16" t="s">
        <v>47</v>
      </c>
      <c r="B57" s="28"/>
      <c r="C57" s="14"/>
      <c r="D57" s="90"/>
      <c r="E57" s="108"/>
      <c r="F57" s="87">
        <v>190.8</v>
      </c>
      <c r="G57" s="92"/>
      <c r="H57" s="15"/>
    </row>
    <row r="58" spans="1:8" x14ac:dyDescent="0.2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x14ac:dyDescent="0.25">
      <c r="A59" s="32"/>
      <c r="B59" s="18"/>
      <c r="C59" s="14"/>
      <c r="D59" s="90"/>
      <c r="E59" s="110"/>
      <c r="F59" s="93"/>
      <c r="G59" s="92"/>
      <c r="H59" s="15"/>
    </row>
    <row r="60" spans="1:8" ht="15.75" x14ac:dyDescent="0.25">
      <c r="A60" s="20" t="s">
        <v>48</v>
      </c>
      <c r="B60" s="20"/>
      <c r="C60" s="21"/>
      <c r="D60" s="94">
        <f>SUM(D44:D56)</f>
        <v>521</v>
      </c>
      <c r="E60" s="95">
        <f>SUM(E44:E59)</f>
        <v>26865495.899999999</v>
      </c>
      <c r="F60" s="95">
        <f>SUM(F44:F59)</f>
        <v>2801584.2499999995</v>
      </c>
      <c r="G60" s="96">
        <f>1-(F60/E60)</f>
        <v>0.89571812631234549</v>
      </c>
      <c r="H60" s="15"/>
    </row>
    <row r="61" spans="1:8" x14ac:dyDescent="0.2">
      <c r="A61" s="33"/>
      <c r="B61" s="33"/>
      <c r="C61" s="50"/>
      <c r="D61" s="111"/>
      <c r="E61" s="105"/>
      <c r="F61" s="34"/>
      <c r="G61" s="34"/>
      <c r="H61" s="2"/>
    </row>
    <row r="62" spans="1:8" ht="18" x14ac:dyDescent="0.25">
      <c r="A62" s="35" t="s">
        <v>49</v>
      </c>
      <c r="B62" s="36"/>
      <c r="C62" s="39"/>
      <c r="D62" s="51"/>
      <c r="E62" s="36"/>
      <c r="F62" s="37">
        <f>F60+F39</f>
        <v>3209705.7499999995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55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82" t="s">
        <v>106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>
        <v>5</v>
      </c>
      <c r="E9" s="87">
        <v>1136571</v>
      </c>
      <c r="F9" s="87">
        <v>249198</v>
      </c>
      <c r="G9" s="88">
        <f>F9/E9</f>
        <v>0.21925423048802054</v>
      </c>
      <c r="H9" s="15"/>
    </row>
    <row r="10" spans="1:8" ht="15.75" x14ac:dyDescent="0.2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x14ac:dyDescent="0.25">
      <c r="A11" s="106" t="s">
        <v>115</v>
      </c>
      <c r="B11" s="13"/>
      <c r="C11" s="14"/>
      <c r="D11" s="86">
        <v>1</v>
      </c>
      <c r="E11" s="87">
        <v>280775</v>
      </c>
      <c r="F11" s="87">
        <v>58372.5</v>
      </c>
      <c r="G11" s="88">
        <f>F11/E11</f>
        <v>0.20789778292226871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87">
        <v>202387</v>
      </c>
      <c r="F12" s="87">
        <v>1512</v>
      </c>
      <c r="G12" s="88">
        <f>F12/E12</f>
        <v>7.4708355773839231E-3</v>
      </c>
      <c r="H12" s="15"/>
    </row>
    <row r="13" spans="1:8" ht="15.75" x14ac:dyDescent="0.25">
      <c r="A13" s="106" t="s">
        <v>119</v>
      </c>
      <c r="B13" s="13"/>
      <c r="C13" s="14"/>
      <c r="D13" s="86">
        <v>3</v>
      </c>
      <c r="E13" s="87">
        <v>659817</v>
      </c>
      <c r="F13" s="87">
        <v>232590.5</v>
      </c>
      <c r="G13" s="88">
        <f>F13/E13</f>
        <v>0.35250758922549735</v>
      </c>
      <c r="H13" s="15"/>
    </row>
    <row r="14" spans="1:8" ht="15.75" x14ac:dyDescent="0.25">
      <c r="A14" s="106" t="s">
        <v>25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57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10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87">
        <v>1064055</v>
      </c>
      <c r="F17" s="87">
        <v>311702</v>
      </c>
      <c r="G17" s="88">
        <f t="shared" ref="G17:G25" si="0">F17/E17</f>
        <v>0.29293786505396807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87">
        <v>921224</v>
      </c>
      <c r="F18" s="87">
        <v>155780</v>
      </c>
      <c r="G18" s="88">
        <f t="shared" si="0"/>
        <v>0.16910110895938446</v>
      </c>
      <c r="H18" s="15"/>
    </row>
    <row r="19" spans="1:8" ht="15.75" x14ac:dyDescent="0.25">
      <c r="A19" s="106" t="s">
        <v>58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17</v>
      </c>
      <c r="B20" s="13"/>
      <c r="C20" s="14"/>
      <c r="D20" s="86">
        <v>1</v>
      </c>
      <c r="E20" s="87">
        <v>105250</v>
      </c>
      <c r="F20" s="87">
        <v>30254.5</v>
      </c>
      <c r="G20" s="88">
        <f t="shared" si="0"/>
        <v>0.28745368171021379</v>
      </c>
      <c r="H20" s="15"/>
    </row>
    <row r="21" spans="1:8" ht="15.75" x14ac:dyDescent="0.25">
      <c r="A21" s="106" t="s">
        <v>129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87">
        <v>3535659</v>
      </c>
      <c r="F22" s="87">
        <v>452956.5</v>
      </c>
      <c r="G22" s="88">
        <f t="shared" si="0"/>
        <v>0.1281109122797193</v>
      </c>
      <c r="H22" s="15"/>
    </row>
    <row r="23" spans="1:8" ht="15.75" x14ac:dyDescent="0.25">
      <c r="A23" s="106" t="s">
        <v>60</v>
      </c>
      <c r="B23" s="13"/>
      <c r="C23" s="14"/>
      <c r="D23" s="86">
        <v>4</v>
      </c>
      <c r="E23" s="87">
        <v>1559346</v>
      </c>
      <c r="F23" s="87">
        <v>170485</v>
      </c>
      <c r="G23" s="88">
        <f t="shared" si="0"/>
        <v>0.10933109136779137</v>
      </c>
      <c r="H23" s="15"/>
    </row>
    <row r="24" spans="1:8" ht="15.75" x14ac:dyDescent="0.25">
      <c r="A24" s="107" t="s">
        <v>20</v>
      </c>
      <c r="B24" s="13"/>
      <c r="C24" s="14"/>
      <c r="D24" s="86">
        <v>6</v>
      </c>
      <c r="E24" s="87">
        <v>1067590</v>
      </c>
      <c r="F24" s="87">
        <v>192031</v>
      </c>
      <c r="G24" s="88">
        <f t="shared" si="0"/>
        <v>0.17987335962307627</v>
      </c>
      <c r="H24" s="15"/>
    </row>
    <row r="25" spans="1:8" ht="15.75" x14ac:dyDescent="0.25">
      <c r="A25" s="107" t="s">
        <v>21</v>
      </c>
      <c r="B25" s="13"/>
      <c r="C25" s="14"/>
      <c r="D25" s="86">
        <v>20</v>
      </c>
      <c r="E25" s="87">
        <v>283936</v>
      </c>
      <c r="F25" s="87">
        <v>283936</v>
      </c>
      <c r="G25" s="88">
        <f t="shared" si="0"/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87">
        <v>74781</v>
      </c>
      <c r="F27" s="87">
        <v>23431</v>
      </c>
      <c r="G27" s="88">
        <f>F27/E27</f>
        <v>0.31332825182867308</v>
      </c>
      <c r="H27" s="15"/>
    </row>
    <row r="28" spans="1:8" ht="15.75" x14ac:dyDescent="0.25">
      <c r="A28" s="106" t="s">
        <v>139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87">
        <v>273341</v>
      </c>
      <c r="F29" s="87">
        <v>98482.5</v>
      </c>
      <c r="G29" s="88">
        <f>F29/E29</f>
        <v>0.36029172352482797</v>
      </c>
      <c r="H29" s="15"/>
    </row>
    <row r="30" spans="1:8" ht="15.75" x14ac:dyDescent="0.25">
      <c r="A30" s="83" t="s">
        <v>133</v>
      </c>
      <c r="B30" s="13"/>
      <c r="C30" s="14"/>
      <c r="D30" s="86">
        <v>2</v>
      </c>
      <c r="E30" s="87">
        <v>260297</v>
      </c>
      <c r="F30" s="87">
        <v>111480</v>
      </c>
      <c r="G30" s="88">
        <f>F30/E30</f>
        <v>0.42828000322708293</v>
      </c>
      <c r="H30" s="15"/>
    </row>
    <row r="31" spans="1:8" ht="15.75" x14ac:dyDescent="0.25">
      <c r="A31" s="83" t="s">
        <v>140</v>
      </c>
      <c r="B31" s="13"/>
      <c r="C31" s="14"/>
      <c r="D31" s="86"/>
      <c r="E31" s="89"/>
      <c r="F31" s="87"/>
      <c r="G31" s="88"/>
      <c r="H31" s="15"/>
    </row>
    <row r="32" spans="1:8" ht="15.75" x14ac:dyDescent="0.25">
      <c r="A32" s="83" t="s">
        <v>142</v>
      </c>
      <c r="B32" s="13"/>
      <c r="C32" s="14"/>
      <c r="D32" s="86"/>
      <c r="E32" s="89"/>
      <c r="F32" s="87"/>
      <c r="G32" s="88"/>
      <c r="H32" s="15"/>
    </row>
    <row r="33" spans="1:8" ht="15.75" x14ac:dyDescent="0.25">
      <c r="A33" s="83" t="s">
        <v>62</v>
      </c>
      <c r="B33" s="13"/>
      <c r="C33" s="14"/>
      <c r="D33" s="86">
        <v>24</v>
      </c>
      <c r="E33" s="89">
        <v>3058737</v>
      </c>
      <c r="F33" s="89">
        <v>545057</v>
      </c>
      <c r="G33" s="88">
        <f>F33/E33</f>
        <v>0.17819675245043951</v>
      </c>
      <c r="H33" s="15"/>
    </row>
    <row r="34" spans="1:8" ht="15.75" x14ac:dyDescent="0.25">
      <c r="A34" s="106" t="s">
        <v>63</v>
      </c>
      <c r="B34" s="13"/>
      <c r="C34" s="14"/>
      <c r="D34" s="86">
        <v>1</v>
      </c>
      <c r="E34" s="87">
        <v>102425</v>
      </c>
      <c r="F34" s="87">
        <v>12910</v>
      </c>
      <c r="G34" s="88">
        <f>F34/E34</f>
        <v>0.12604344642421283</v>
      </c>
      <c r="H34" s="15"/>
    </row>
    <row r="35" spans="1:8" ht="15.75" x14ac:dyDescent="0.25">
      <c r="A35" s="106" t="s">
        <v>109</v>
      </c>
      <c r="B35" s="13"/>
      <c r="C35" s="14"/>
      <c r="D35" s="86">
        <v>2</v>
      </c>
      <c r="E35" s="87">
        <v>298254</v>
      </c>
      <c r="F35" s="87">
        <v>32705</v>
      </c>
      <c r="G35" s="88">
        <f>F35/E35</f>
        <v>0.10965485793987675</v>
      </c>
      <c r="H35" s="15"/>
    </row>
    <row r="36" spans="1:8" x14ac:dyDescent="0.2">
      <c r="A36" s="16" t="s">
        <v>28</v>
      </c>
      <c r="B36" s="13"/>
      <c r="C36" s="14"/>
      <c r="D36" s="90"/>
      <c r="E36" s="91">
        <v>2182905</v>
      </c>
      <c r="F36" s="87">
        <v>279609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91"/>
      <c r="F37" s="87"/>
      <c r="G37" s="92"/>
      <c r="H37" s="15"/>
    </row>
    <row r="38" spans="1:8" x14ac:dyDescent="0.2">
      <c r="A38" s="16" t="s">
        <v>30</v>
      </c>
      <c r="B38" s="13"/>
      <c r="C38" s="14"/>
      <c r="D38" s="90"/>
      <c r="E38" s="91"/>
      <c r="F38" s="89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83</v>
      </c>
      <c r="E40" s="95">
        <f>SUM(E9:E39)</f>
        <v>17067350</v>
      </c>
      <c r="F40" s="95">
        <f>SUM(F9:F39)</f>
        <v>3242492.5</v>
      </c>
      <c r="G40" s="96">
        <f>F40/E40</f>
        <v>0.18998218821316726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178</v>
      </c>
      <c r="E45" s="87">
        <v>31078426.27</v>
      </c>
      <c r="F45" s="87">
        <v>1699006.66</v>
      </c>
      <c r="G45" s="88">
        <f t="shared" ref="G45:G51" si="1">1-(+F45/E45)</f>
        <v>0.94533163792659436</v>
      </c>
      <c r="H45" s="15"/>
    </row>
    <row r="46" spans="1:8" ht="15.75" x14ac:dyDescent="0.25">
      <c r="A46" s="27" t="s">
        <v>37</v>
      </c>
      <c r="B46" s="28"/>
      <c r="C46" s="14"/>
      <c r="D46" s="86">
        <v>2</v>
      </c>
      <c r="E46" s="87">
        <v>1098792.05</v>
      </c>
      <c r="F46" s="87">
        <v>159991.04999999999</v>
      </c>
      <c r="G46" s="88">
        <f t="shared" si="1"/>
        <v>0.85439369533115939</v>
      </c>
      <c r="H46" s="15"/>
    </row>
    <row r="47" spans="1:8" ht="15.75" x14ac:dyDescent="0.25">
      <c r="A47" s="27" t="s">
        <v>38</v>
      </c>
      <c r="B47" s="28"/>
      <c r="C47" s="14"/>
      <c r="D47" s="86">
        <v>298</v>
      </c>
      <c r="E47" s="87">
        <v>30008364.5</v>
      </c>
      <c r="F47" s="87">
        <v>1769632.96</v>
      </c>
      <c r="G47" s="88">
        <f t="shared" si="1"/>
        <v>0.94102867685441505</v>
      </c>
      <c r="H47" s="15"/>
    </row>
    <row r="48" spans="1:8" ht="15.75" x14ac:dyDescent="0.25">
      <c r="A48" s="27" t="s">
        <v>39</v>
      </c>
      <c r="B48" s="28"/>
      <c r="C48" s="14"/>
      <c r="D48" s="86">
        <v>23</v>
      </c>
      <c r="E48" s="87">
        <v>1035870</v>
      </c>
      <c r="F48" s="87">
        <v>75776.7</v>
      </c>
      <c r="G48" s="88">
        <f t="shared" si="1"/>
        <v>0.92684728778707748</v>
      </c>
      <c r="H48" s="15"/>
    </row>
    <row r="49" spans="1:8" ht="15.75" x14ac:dyDescent="0.25">
      <c r="A49" s="27" t="s">
        <v>40</v>
      </c>
      <c r="B49" s="28"/>
      <c r="C49" s="14"/>
      <c r="D49" s="86">
        <v>149</v>
      </c>
      <c r="E49" s="87">
        <v>14063834.689999999</v>
      </c>
      <c r="F49" s="87">
        <v>938577.29</v>
      </c>
      <c r="G49" s="88">
        <f t="shared" si="1"/>
        <v>0.93326306013342364</v>
      </c>
      <c r="H49" s="15"/>
    </row>
    <row r="50" spans="1:8" ht="15.75" x14ac:dyDescent="0.25">
      <c r="A50" s="27" t="s">
        <v>41</v>
      </c>
      <c r="B50" s="28"/>
      <c r="C50" s="14"/>
      <c r="D50" s="86">
        <v>3</v>
      </c>
      <c r="E50" s="87">
        <v>172753</v>
      </c>
      <c r="F50" s="87">
        <v>25274</v>
      </c>
      <c r="G50" s="88">
        <f t="shared" si="1"/>
        <v>0.85369863330882823</v>
      </c>
      <c r="H50" s="15"/>
    </row>
    <row r="51" spans="1:8" ht="15.75" x14ac:dyDescent="0.25">
      <c r="A51" s="27" t="s">
        <v>42</v>
      </c>
      <c r="B51" s="28"/>
      <c r="C51" s="14"/>
      <c r="D51" s="86">
        <v>29</v>
      </c>
      <c r="E51" s="87">
        <v>3328170</v>
      </c>
      <c r="F51" s="87">
        <v>303494.53999999998</v>
      </c>
      <c r="G51" s="88">
        <f t="shared" si="1"/>
        <v>0.90881038528680924</v>
      </c>
      <c r="H51" s="15"/>
    </row>
    <row r="52" spans="1:8" ht="15.75" x14ac:dyDescent="0.25">
      <c r="A52" s="27" t="s">
        <v>43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7" t="s">
        <v>44</v>
      </c>
      <c r="B53" s="28"/>
      <c r="C53" s="14"/>
      <c r="D53" s="86">
        <v>4</v>
      </c>
      <c r="E53" s="87">
        <v>384000</v>
      </c>
      <c r="F53" s="87">
        <v>43600</v>
      </c>
      <c r="G53" s="88">
        <f>1-(+F53/E53)</f>
        <v>0.88645833333333335</v>
      </c>
      <c r="H53" s="15"/>
    </row>
    <row r="54" spans="1:8" ht="15.75" x14ac:dyDescent="0.25">
      <c r="A54" s="29" t="s">
        <v>64</v>
      </c>
      <c r="B54" s="30"/>
      <c r="C54" s="14"/>
      <c r="D54" s="86">
        <v>2</v>
      </c>
      <c r="E54" s="87">
        <v>232300</v>
      </c>
      <c r="F54" s="87">
        <v>37800</v>
      </c>
      <c r="G54" s="88">
        <f>1-(+F54/E54)</f>
        <v>0.83727938011192427</v>
      </c>
      <c r="H54" s="15"/>
    </row>
    <row r="55" spans="1:8" ht="15.75" x14ac:dyDescent="0.25">
      <c r="A55" s="27" t="s">
        <v>65</v>
      </c>
      <c r="B55" s="30"/>
      <c r="C55" s="14"/>
      <c r="D55" s="86">
        <v>1326</v>
      </c>
      <c r="E55" s="87">
        <v>102275007.97</v>
      </c>
      <c r="F55" s="87">
        <v>11944422.43</v>
      </c>
      <c r="G55" s="88">
        <f>1-(+F55/E55)</f>
        <v>0.8832126961700788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91"/>
      <c r="F60" s="89"/>
      <c r="G60" s="92"/>
      <c r="H60" s="15"/>
    </row>
    <row r="61" spans="1:8" ht="15.75" x14ac:dyDescent="0.25">
      <c r="A61" s="32"/>
      <c r="B61" s="18"/>
      <c r="C61" s="21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33"/>
      <c r="D62" s="94">
        <f>SUM(D45:D58)</f>
        <v>2014</v>
      </c>
      <c r="E62" s="95">
        <f>SUM(E45:E61)</f>
        <v>183677518.48000002</v>
      </c>
      <c r="F62" s="95">
        <f>SUM(F45:F61)</f>
        <v>16997575.629999999</v>
      </c>
      <c r="G62" s="96">
        <f>1-(+F62/E62)</f>
        <v>0.90745968384883857</v>
      </c>
      <c r="H62" s="2"/>
    </row>
    <row r="63" spans="1:8" ht="18" x14ac:dyDescent="0.25">
      <c r="A63" s="33"/>
      <c r="B63" s="33"/>
      <c r="C63" s="36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36"/>
      <c r="E64" s="36"/>
      <c r="F64" s="37">
        <f>F62+F40</f>
        <v>20240068.129999999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38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112</v>
      </c>
      <c r="B9" s="13"/>
      <c r="C9" s="14"/>
      <c r="D9" s="86"/>
      <c r="E9" s="112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8</v>
      </c>
      <c r="E10" s="112">
        <v>2445284</v>
      </c>
      <c r="F10" s="87">
        <v>507536.5</v>
      </c>
      <c r="G10" s="113">
        <f>F10/E10</f>
        <v>0.20755728168997956</v>
      </c>
      <c r="H10" s="15"/>
    </row>
    <row r="11" spans="1:8" ht="15.75" x14ac:dyDescent="0.25">
      <c r="A11" s="106" t="s">
        <v>115</v>
      </c>
      <c r="B11" s="13"/>
      <c r="C11" s="14"/>
      <c r="D11" s="86">
        <v>6</v>
      </c>
      <c r="E11" s="112">
        <v>345322</v>
      </c>
      <c r="F11" s="87">
        <v>110145.5</v>
      </c>
      <c r="G11" s="113">
        <f>F11/E11</f>
        <v>0.31896461852995178</v>
      </c>
      <c r="H11" s="15"/>
    </row>
    <row r="12" spans="1:8" ht="15.75" x14ac:dyDescent="0.25">
      <c r="A12" s="106" t="s">
        <v>73</v>
      </c>
      <c r="B12" s="13"/>
      <c r="C12" s="14"/>
      <c r="D12" s="86">
        <v>2</v>
      </c>
      <c r="E12" s="112">
        <v>211206</v>
      </c>
      <c r="F12" s="87">
        <v>61480.5</v>
      </c>
      <c r="G12" s="113">
        <f>F12/E12</f>
        <v>0.29109258259708531</v>
      </c>
      <c r="H12" s="15"/>
    </row>
    <row r="13" spans="1:8" ht="15.75" x14ac:dyDescent="0.25">
      <c r="A13" s="106" t="s">
        <v>119</v>
      </c>
      <c r="B13" s="13"/>
      <c r="C13" s="14"/>
      <c r="D13" s="86"/>
      <c r="E13" s="112"/>
      <c r="F13" s="87"/>
      <c r="G13" s="113"/>
      <c r="H13" s="15"/>
    </row>
    <row r="14" spans="1:8" ht="15.75" x14ac:dyDescent="0.25">
      <c r="A14" s="106" t="s">
        <v>25</v>
      </c>
      <c r="B14" s="13"/>
      <c r="C14" s="14"/>
      <c r="D14" s="86">
        <v>2</v>
      </c>
      <c r="E14" s="112">
        <v>395480</v>
      </c>
      <c r="F14" s="87">
        <v>136105</v>
      </c>
      <c r="G14" s="113">
        <f>F14/E14</f>
        <v>0.34415141094366342</v>
      </c>
      <c r="H14" s="15"/>
    </row>
    <row r="15" spans="1:8" ht="15.75" x14ac:dyDescent="0.25">
      <c r="A15" s="106" t="s">
        <v>57</v>
      </c>
      <c r="B15" s="13"/>
      <c r="C15" s="14"/>
      <c r="D15" s="86"/>
      <c r="E15" s="112"/>
      <c r="F15" s="87"/>
      <c r="G15" s="113"/>
      <c r="H15" s="15"/>
    </row>
    <row r="16" spans="1:8" ht="15.75" x14ac:dyDescent="0.25">
      <c r="A16" s="106" t="s">
        <v>10</v>
      </c>
      <c r="B16" s="13"/>
      <c r="C16" s="14"/>
      <c r="D16" s="86"/>
      <c r="E16" s="112"/>
      <c r="F16" s="87"/>
      <c r="G16" s="113"/>
      <c r="H16" s="15"/>
    </row>
    <row r="17" spans="1:8" ht="15.75" x14ac:dyDescent="0.25">
      <c r="A17" s="106" t="s">
        <v>14</v>
      </c>
      <c r="B17" s="13"/>
      <c r="C17" s="14"/>
      <c r="D17" s="86">
        <v>2</v>
      </c>
      <c r="E17" s="112">
        <v>1336842</v>
      </c>
      <c r="F17" s="87">
        <v>171013</v>
      </c>
      <c r="G17" s="88">
        <f t="shared" ref="G17:G23" si="0">F17/E17</f>
        <v>0.12792312030890712</v>
      </c>
      <c r="H17" s="15"/>
    </row>
    <row r="18" spans="1:8" ht="15.75" x14ac:dyDescent="0.25">
      <c r="A18" s="106" t="s">
        <v>15</v>
      </c>
      <c r="B18" s="13"/>
      <c r="C18" s="14"/>
      <c r="D18" s="86">
        <v>2</v>
      </c>
      <c r="E18" s="112">
        <v>1580493</v>
      </c>
      <c r="F18" s="87">
        <v>204435</v>
      </c>
      <c r="G18" s="113">
        <f t="shared" si="0"/>
        <v>0.12934888038099504</v>
      </c>
      <c r="H18" s="15"/>
    </row>
    <row r="19" spans="1:8" ht="15.75" x14ac:dyDescent="0.25">
      <c r="A19" s="106" t="s">
        <v>58</v>
      </c>
      <c r="B19" s="13"/>
      <c r="C19" s="14"/>
      <c r="D19" s="86">
        <v>1</v>
      </c>
      <c r="E19" s="112">
        <v>281787</v>
      </c>
      <c r="F19" s="87">
        <v>115916</v>
      </c>
      <c r="G19" s="88">
        <f t="shared" si="0"/>
        <v>0.41136035374236568</v>
      </c>
      <c r="H19" s="15"/>
    </row>
    <row r="20" spans="1:8" ht="15.75" x14ac:dyDescent="0.25">
      <c r="A20" s="106" t="s">
        <v>17</v>
      </c>
      <c r="B20" s="13"/>
      <c r="C20" s="14"/>
      <c r="D20" s="86"/>
      <c r="E20" s="112"/>
      <c r="F20" s="87"/>
      <c r="G20" s="88"/>
      <c r="H20" s="15"/>
    </row>
    <row r="21" spans="1:8" ht="15.75" x14ac:dyDescent="0.25">
      <c r="A21" s="106" t="s">
        <v>129</v>
      </c>
      <c r="B21" s="13"/>
      <c r="C21" s="14"/>
      <c r="D21" s="86"/>
      <c r="E21" s="112"/>
      <c r="F21" s="87"/>
      <c r="G21" s="88"/>
      <c r="H21" s="15"/>
    </row>
    <row r="22" spans="1:8" ht="15.75" x14ac:dyDescent="0.25">
      <c r="A22" s="106" t="s">
        <v>59</v>
      </c>
      <c r="B22" s="13"/>
      <c r="C22" s="14"/>
      <c r="D22" s="86">
        <v>6</v>
      </c>
      <c r="E22" s="112">
        <v>4725205</v>
      </c>
      <c r="F22" s="87">
        <v>428418</v>
      </c>
      <c r="G22" s="88">
        <f t="shared" si="0"/>
        <v>9.0666542509795875E-2</v>
      </c>
      <c r="H22" s="15"/>
    </row>
    <row r="23" spans="1:8" ht="15.75" x14ac:dyDescent="0.25">
      <c r="A23" s="106" t="s">
        <v>60</v>
      </c>
      <c r="B23" s="13"/>
      <c r="C23" s="14"/>
      <c r="D23" s="86">
        <v>3</v>
      </c>
      <c r="E23" s="112">
        <v>1435806</v>
      </c>
      <c r="F23" s="87">
        <v>105614.5</v>
      </c>
      <c r="G23" s="88">
        <f t="shared" si="0"/>
        <v>7.3557639402537664E-2</v>
      </c>
      <c r="H23" s="15"/>
    </row>
    <row r="24" spans="1:8" ht="15.75" x14ac:dyDescent="0.25">
      <c r="A24" s="107" t="s">
        <v>20</v>
      </c>
      <c r="B24" s="13"/>
      <c r="C24" s="14"/>
      <c r="D24" s="86">
        <v>4</v>
      </c>
      <c r="E24" s="112">
        <v>817418</v>
      </c>
      <c r="F24" s="87">
        <v>213444.5</v>
      </c>
      <c r="G24" s="88">
        <f>F24/E24</f>
        <v>0.26112038149392353</v>
      </c>
      <c r="H24" s="15"/>
    </row>
    <row r="25" spans="1:8" ht="15.75" x14ac:dyDescent="0.25">
      <c r="A25" s="107" t="s">
        <v>21</v>
      </c>
      <c r="B25" s="13"/>
      <c r="C25" s="14"/>
      <c r="D25" s="86">
        <v>13</v>
      </c>
      <c r="E25" s="112">
        <v>157584</v>
      </c>
      <c r="F25" s="87">
        <v>157584</v>
      </c>
      <c r="G25" s="88">
        <f>F25/E25</f>
        <v>1</v>
      </c>
      <c r="H25" s="15"/>
    </row>
    <row r="26" spans="1:8" ht="15.75" x14ac:dyDescent="0.25">
      <c r="A26" s="83" t="s">
        <v>22</v>
      </c>
      <c r="B26" s="13"/>
      <c r="C26" s="14"/>
      <c r="D26" s="86"/>
      <c r="E26" s="112"/>
      <c r="F26" s="87"/>
      <c r="G26" s="88"/>
      <c r="H26" s="15"/>
    </row>
    <row r="27" spans="1:8" ht="15.75" x14ac:dyDescent="0.25">
      <c r="A27" s="83" t="s">
        <v>23</v>
      </c>
      <c r="B27" s="13"/>
      <c r="C27" s="14"/>
      <c r="D27" s="86"/>
      <c r="E27" s="112">
        <v>41892</v>
      </c>
      <c r="F27" s="87">
        <v>18860</v>
      </c>
      <c r="G27" s="88">
        <f>F27/E27</f>
        <v>0.45020528979280056</v>
      </c>
      <c r="H27" s="15"/>
    </row>
    <row r="28" spans="1:8" ht="15.75" x14ac:dyDescent="0.25">
      <c r="A28" s="106" t="s">
        <v>139</v>
      </c>
      <c r="B28" s="13"/>
      <c r="C28" s="14"/>
      <c r="D28" s="86">
        <v>1</v>
      </c>
      <c r="E28" s="112">
        <v>138635</v>
      </c>
      <c r="F28" s="87">
        <v>41574.5</v>
      </c>
      <c r="G28" s="113">
        <f>F28/E28</f>
        <v>0.29988458902874454</v>
      </c>
      <c r="H28" s="15"/>
    </row>
    <row r="29" spans="1:8" ht="15.75" x14ac:dyDescent="0.25">
      <c r="A29" s="83" t="s">
        <v>24</v>
      </c>
      <c r="B29" s="13"/>
      <c r="C29" s="14"/>
      <c r="D29" s="86">
        <v>2</v>
      </c>
      <c r="E29" s="112">
        <v>208289</v>
      </c>
      <c r="F29" s="87">
        <v>99328</v>
      </c>
      <c r="G29" s="88">
        <f>F29/E29</f>
        <v>0.47687587918709101</v>
      </c>
      <c r="H29" s="15"/>
    </row>
    <row r="30" spans="1:8" ht="15.75" x14ac:dyDescent="0.25">
      <c r="A30" s="83" t="s">
        <v>133</v>
      </c>
      <c r="B30" s="13"/>
      <c r="C30" s="14"/>
      <c r="D30" s="114"/>
      <c r="E30" s="112"/>
      <c r="F30" s="112"/>
      <c r="G30" s="115"/>
      <c r="H30" s="15"/>
    </row>
    <row r="31" spans="1:8" ht="15.75" x14ac:dyDescent="0.25">
      <c r="A31" s="83" t="s">
        <v>140</v>
      </c>
      <c r="B31" s="13"/>
      <c r="C31" s="14"/>
      <c r="D31" s="86">
        <v>1</v>
      </c>
      <c r="E31" s="116">
        <v>90655</v>
      </c>
      <c r="F31" s="87">
        <v>16381</v>
      </c>
      <c r="G31" s="113">
        <f>F31/E31</f>
        <v>0.18069604544702444</v>
      </c>
      <c r="H31" s="15"/>
    </row>
    <row r="32" spans="1:8" ht="15.75" x14ac:dyDescent="0.25">
      <c r="A32" s="83" t="s">
        <v>142</v>
      </c>
      <c r="B32" s="13"/>
      <c r="C32" s="14"/>
      <c r="D32" s="86"/>
      <c r="E32" s="116"/>
      <c r="F32" s="87"/>
      <c r="G32" s="113"/>
      <c r="H32" s="15"/>
    </row>
    <row r="33" spans="1:8" ht="15.75" x14ac:dyDescent="0.25">
      <c r="A33" s="83" t="s">
        <v>62</v>
      </c>
      <c r="B33" s="13"/>
      <c r="C33" s="14"/>
      <c r="D33" s="86">
        <v>9</v>
      </c>
      <c r="E33" s="116">
        <v>1135137</v>
      </c>
      <c r="F33" s="89">
        <v>258137.5</v>
      </c>
      <c r="G33" s="113">
        <f>F33/E33</f>
        <v>0.22740647164174896</v>
      </c>
      <c r="H33" s="15"/>
    </row>
    <row r="34" spans="1:8" ht="15.75" x14ac:dyDescent="0.25">
      <c r="A34" s="106" t="s">
        <v>63</v>
      </c>
      <c r="B34" s="13"/>
      <c r="C34" s="14"/>
      <c r="D34" s="86"/>
      <c r="E34" s="112"/>
      <c r="F34" s="87"/>
      <c r="G34" s="113"/>
      <c r="H34" s="15"/>
    </row>
    <row r="35" spans="1:8" ht="15.75" x14ac:dyDescent="0.25">
      <c r="A35" s="106" t="s">
        <v>109</v>
      </c>
      <c r="B35" s="13"/>
      <c r="C35" s="14"/>
      <c r="D35" s="86">
        <v>1</v>
      </c>
      <c r="E35" s="112">
        <v>171220</v>
      </c>
      <c r="F35" s="87">
        <v>57796.5</v>
      </c>
      <c r="G35" s="113">
        <f>F35/E35</f>
        <v>0.33755694428221</v>
      </c>
      <c r="H35" s="15"/>
    </row>
    <row r="36" spans="1:8" x14ac:dyDescent="0.2">
      <c r="A36" s="16" t="s">
        <v>28</v>
      </c>
      <c r="B36" s="13"/>
      <c r="C36" s="14"/>
      <c r="D36" s="90"/>
      <c r="E36" s="116">
        <v>92810</v>
      </c>
      <c r="F36" s="89">
        <v>17900</v>
      </c>
      <c r="G36" s="92"/>
      <c r="H36" s="15"/>
    </row>
    <row r="37" spans="1:8" x14ac:dyDescent="0.2">
      <c r="A37" s="16" t="s">
        <v>29</v>
      </c>
      <c r="B37" s="13"/>
      <c r="C37" s="14"/>
      <c r="D37" s="90"/>
      <c r="E37" s="116"/>
      <c r="F37" s="89"/>
      <c r="G37" s="92"/>
      <c r="H37" s="15"/>
    </row>
    <row r="38" spans="1:8" x14ac:dyDescent="0.2">
      <c r="A38" s="16" t="s">
        <v>30</v>
      </c>
      <c r="B38" s="13"/>
      <c r="C38" s="14"/>
      <c r="D38" s="90"/>
      <c r="E38" s="112"/>
      <c r="F38" s="87"/>
      <c r="G38" s="92"/>
      <c r="H38" s="15"/>
    </row>
    <row r="39" spans="1:8" x14ac:dyDescent="0.2">
      <c r="A39" s="17"/>
      <c r="B39" s="18"/>
      <c r="C39" s="21"/>
      <c r="D39" s="90"/>
      <c r="E39" s="93"/>
      <c r="F39" s="93"/>
      <c r="G39" s="92"/>
      <c r="H39" s="15"/>
    </row>
    <row r="40" spans="1:8" ht="15.75" x14ac:dyDescent="0.25">
      <c r="A40" s="19" t="s">
        <v>31</v>
      </c>
      <c r="B40" s="20"/>
      <c r="C40" s="22"/>
      <c r="D40" s="94">
        <f>SUM(D9:D39)</f>
        <v>63</v>
      </c>
      <c r="E40" s="95">
        <f>SUM(E9:E39)</f>
        <v>15611065</v>
      </c>
      <c r="F40" s="95">
        <f>SUM(F9:F39)</f>
        <v>2721670</v>
      </c>
      <c r="G40" s="96">
        <f>F40/E40</f>
        <v>0.17434236549524329</v>
      </c>
      <c r="H40" s="2"/>
    </row>
    <row r="41" spans="1:8" ht="15.75" x14ac:dyDescent="0.25">
      <c r="A41" s="22"/>
      <c r="B41" s="22"/>
      <c r="C41" s="24"/>
      <c r="D41" s="97"/>
      <c r="E41" s="98"/>
      <c r="F41" s="99"/>
      <c r="G41" s="99"/>
      <c r="H41" s="2"/>
    </row>
    <row r="42" spans="1:8" ht="18" x14ac:dyDescent="0.25">
      <c r="A42" s="23" t="s">
        <v>32</v>
      </c>
      <c r="B42" s="24"/>
      <c r="C42" s="26"/>
      <c r="D42" s="25"/>
      <c r="E42" s="100"/>
      <c r="F42" s="101"/>
      <c r="G42" s="101"/>
      <c r="H42" s="2"/>
    </row>
    <row r="43" spans="1:8" ht="15.75" x14ac:dyDescent="0.25">
      <c r="A43" s="26"/>
      <c r="B43" s="26"/>
      <c r="C43" s="26"/>
      <c r="D43" s="102"/>
      <c r="E43" s="25" t="s">
        <v>33</v>
      </c>
      <c r="F43" s="25" t="s">
        <v>33</v>
      </c>
      <c r="G43" s="25" t="s">
        <v>5</v>
      </c>
      <c r="H43" s="2"/>
    </row>
    <row r="44" spans="1:8" ht="15.75" x14ac:dyDescent="0.25">
      <c r="A44" s="26"/>
      <c r="B44" s="26"/>
      <c r="C44" s="14"/>
      <c r="D44" s="102" t="s">
        <v>6</v>
      </c>
      <c r="E44" s="103" t="s">
        <v>34</v>
      </c>
      <c r="F44" s="101" t="s">
        <v>8</v>
      </c>
      <c r="G44" s="101" t="s">
        <v>35</v>
      </c>
      <c r="H44" s="15"/>
    </row>
    <row r="45" spans="1:8" ht="15.75" x14ac:dyDescent="0.25">
      <c r="A45" s="27" t="s">
        <v>36</v>
      </c>
      <c r="B45" s="28"/>
      <c r="C45" s="14"/>
      <c r="D45" s="86">
        <v>72</v>
      </c>
      <c r="E45" s="87">
        <v>9601058.25</v>
      </c>
      <c r="F45" s="87">
        <v>589880.27</v>
      </c>
      <c r="G45" s="88">
        <f>1-(+F45/E45)</f>
        <v>0.93856091124121654</v>
      </c>
      <c r="H45" s="15"/>
    </row>
    <row r="46" spans="1:8" ht="15.75" x14ac:dyDescent="0.25">
      <c r="A46" s="27" t="s">
        <v>37</v>
      </c>
      <c r="B46" s="28"/>
      <c r="C46" s="14"/>
      <c r="D46" s="86">
        <v>8</v>
      </c>
      <c r="E46" s="87">
        <v>1841366.31</v>
      </c>
      <c r="F46" s="87">
        <v>176199.82</v>
      </c>
      <c r="G46" s="88">
        <f t="shared" ref="G46:G55" si="1">1-(+F46/E46)</f>
        <v>0.9043102835958805</v>
      </c>
      <c r="H46" s="15"/>
    </row>
    <row r="47" spans="1:8" ht="15.75" x14ac:dyDescent="0.25">
      <c r="A47" s="27" t="s">
        <v>38</v>
      </c>
      <c r="B47" s="28"/>
      <c r="C47" s="14"/>
      <c r="D47" s="86">
        <v>187</v>
      </c>
      <c r="E47" s="87">
        <v>14517669.09</v>
      </c>
      <c r="F47" s="87">
        <v>995623.96</v>
      </c>
      <c r="G47" s="88">
        <f t="shared" si="1"/>
        <v>0.93141984750941864</v>
      </c>
      <c r="H47" s="15"/>
    </row>
    <row r="48" spans="1:8" ht="15.75" x14ac:dyDescent="0.25">
      <c r="A48" s="27" t="s">
        <v>39</v>
      </c>
      <c r="B48" s="28"/>
      <c r="C48" s="14"/>
      <c r="D48" s="86">
        <v>8</v>
      </c>
      <c r="E48" s="87">
        <v>1730177.5</v>
      </c>
      <c r="F48" s="87">
        <v>105354.16</v>
      </c>
      <c r="G48" s="88">
        <f t="shared" si="1"/>
        <v>0.93910788921945865</v>
      </c>
      <c r="H48" s="15"/>
    </row>
    <row r="49" spans="1:8" ht="15.75" x14ac:dyDescent="0.25">
      <c r="A49" s="27" t="s">
        <v>40</v>
      </c>
      <c r="B49" s="28"/>
      <c r="C49" s="14"/>
      <c r="D49" s="86">
        <v>124</v>
      </c>
      <c r="E49" s="87">
        <v>14472420.6</v>
      </c>
      <c r="F49" s="87">
        <v>1175264.58</v>
      </c>
      <c r="G49" s="88">
        <f t="shared" si="1"/>
        <v>0.91879281203311625</v>
      </c>
      <c r="H49" s="15"/>
    </row>
    <row r="50" spans="1:8" ht="15.75" x14ac:dyDescent="0.25">
      <c r="A50" s="27" t="s">
        <v>41</v>
      </c>
      <c r="B50" s="28"/>
      <c r="C50" s="14"/>
      <c r="D50" s="86">
        <v>8</v>
      </c>
      <c r="E50" s="87">
        <v>1532564</v>
      </c>
      <c r="F50" s="87">
        <v>153809</v>
      </c>
      <c r="G50" s="88">
        <f t="shared" si="1"/>
        <v>0.89963942778246131</v>
      </c>
      <c r="H50" s="15"/>
    </row>
    <row r="51" spans="1:8" ht="15.75" x14ac:dyDescent="0.25">
      <c r="A51" s="27" t="s">
        <v>42</v>
      </c>
      <c r="B51" s="28"/>
      <c r="C51" s="14"/>
      <c r="D51" s="86">
        <v>9</v>
      </c>
      <c r="E51" s="87">
        <v>2456095</v>
      </c>
      <c r="F51" s="87">
        <v>332000</v>
      </c>
      <c r="G51" s="88">
        <f t="shared" si="1"/>
        <v>0.86482607553860902</v>
      </c>
      <c r="H51" s="15"/>
    </row>
    <row r="52" spans="1:8" ht="15.75" x14ac:dyDescent="0.25">
      <c r="A52" s="27" t="s">
        <v>43</v>
      </c>
      <c r="B52" s="28"/>
      <c r="C52" s="14"/>
      <c r="D52" s="86">
        <v>2</v>
      </c>
      <c r="E52" s="87">
        <v>220190</v>
      </c>
      <c r="F52" s="87">
        <v>31420</v>
      </c>
      <c r="G52" s="88">
        <f t="shared" si="1"/>
        <v>0.85730505472546437</v>
      </c>
      <c r="H52" s="15"/>
    </row>
    <row r="53" spans="1:8" ht="15.75" x14ac:dyDescent="0.25">
      <c r="A53" s="27" t="s">
        <v>44</v>
      </c>
      <c r="B53" s="28"/>
      <c r="C53" s="14"/>
      <c r="D53" s="86">
        <v>2</v>
      </c>
      <c r="E53" s="87">
        <v>446725</v>
      </c>
      <c r="F53" s="87">
        <v>57000</v>
      </c>
      <c r="G53" s="88">
        <f t="shared" si="1"/>
        <v>0.87240472326375285</v>
      </c>
      <c r="H53" s="15"/>
    </row>
    <row r="54" spans="1:8" ht="15.75" x14ac:dyDescent="0.25">
      <c r="A54" s="29" t="s">
        <v>64</v>
      </c>
      <c r="B54" s="30"/>
      <c r="C54" s="14"/>
      <c r="D54" s="86">
        <v>3</v>
      </c>
      <c r="E54" s="87">
        <v>419600</v>
      </c>
      <c r="F54" s="87">
        <v>26300</v>
      </c>
      <c r="G54" s="88">
        <f t="shared" si="1"/>
        <v>0.93732125834127744</v>
      </c>
      <c r="H54" s="15"/>
    </row>
    <row r="55" spans="1:8" ht="15.75" x14ac:dyDescent="0.25">
      <c r="A55" s="27" t="s">
        <v>65</v>
      </c>
      <c r="B55" s="30"/>
      <c r="C55" s="14"/>
      <c r="D55" s="86">
        <v>820</v>
      </c>
      <c r="E55" s="87">
        <v>70158766.129999995</v>
      </c>
      <c r="F55" s="87">
        <v>8181534.7000000002</v>
      </c>
      <c r="G55" s="88">
        <f t="shared" si="1"/>
        <v>0.88338542492551675</v>
      </c>
      <c r="H55" s="15"/>
    </row>
    <row r="56" spans="1:8" ht="15.75" x14ac:dyDescent="0.25">
      <c r="A56" s="27" t="s">
        <v>66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31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91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21"/>
      <c r="D61" s="90"/>
      <c r="E61" s="110"/>
      <c r="F61" s="93"/>
      <c r="G61" s="92"/>
      <c r="H61" s="2"/>
    </row>
    <row r="62" spans="1:8" ht="18" x14ac:dyDescent="0.25">
      <c r="A62" s="20" t="s">
        <v>48</v>
      </c>
      <c r="B62" s="20"/>
      <c r="C62" s="39"/>
      <c r="D62" s="94">
        <f>SUM(D45:D58)</f>
        <v>1243</v>
      </c>
      <c r="E62" s="95">
        <f>SUM(E45:E61)</f>
        <v>117396631.88</v>
      </c>
      <c r="F62" s="95">
        <f>SUM(F45:F61)</f>
        <v>11824386.49</v>
      </c>
      <c r="G62" s="96">
        <f>1-(F62/E62)</f>
        <v>0.89927831573493011</v>
      </c>
      <c r="H62" s="2"/>
    </row>
    <row r="63" spans="1:8" ht="18" x14ac:dyDescent="0.25">
      <c r="A63" s="33"/>
      <c r="B63" s="33"/>
      <c r="C63" s="39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F62+F40</f>
        <v>14546056.49</v>
      </c>
      <c r="G64" s="36"/>
      <c r="H64" s="2"/>
    </row>
    <row r="65" spans="1:8" ht="15.75" x14ac:dyDescent="0.25">
      <c r="A65" s="4" t="s">
        <v>50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/>
      <c r="E9" s="87"/>
      <c r="F9" s="87"/>
      <c r="G9" s="88"/>
      <c r="H9" s="15"/>
    </row>
    <row r="10" spans="1:8" ht="15.75" x14ac:dyDescent="0.25">
      <c r="A10" s="106" t="s">
        <v>11</v>
      </c>
      <c r="B10" s="13"/>
      <c r="C10" s="14"/>
      <c r="D10" s="86">
        <v>3</v>
      </c>
      <c r="E10" s="87">
        <v>263352</v>
      </c>
      <c r="F10" s="87">
        <v>69301</v>
      </c>
      <c r="G10" s="88">
        <f>F10/E10</f>
        <v>0.26314970078070415</v>
      </c>
      <c r="H10" s="15"/>
    </row>
    <row r="11" spans="1:8" ht="15.75" x14ac:dyDescent="0.25">
      <c r="A11" s="106" t="s">
        <v>112</v>
      </c>
      <c r="B11" s="13"/>
      <c r="C11" s="14"/>
      <c r="D11" s="86"/>
      <c r="E11" s="87"/>
      <c r="F11" s="87"/>
      <c r="G11" s="88"/>
      <c r="H11" s="15"/>
    </row>
    <row r="12" spans="1:8" ht="15.75" x14ac:dyDescent="0.25">
      <c r="A12" s="106" t="s">
        <v>69</v>
      </c>
      <c r="B12" s="13"/>
      <c r="C12" s="14"/>
      <c r="D12" s="86">
        <v>1</v>
      </c>
      <c r="E12" s="87">
        <v>102872</v>
      </c>
      <c r="F12" s="87">
        <v>28905</v>
      </c>
      <c r="G12" s="88">
        <f>F12/E12</f>
        <v>0.28098024729761256</v>
      </c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87">
        <v>4264</v>
      </c>
      <c r="F13" s="87">
        <v>-654</v>
      </c>
      <c r="G13" s="88">
        <f>F13/E13</f>
        <v>-0.15337711069418386</v>
      </c>
      <c r="H13" s="15"/>
    </row>
    <row r="14" spans="1:8" ht="15.75" x14ac:dyDescent="0.25">
      <c r="A14" s="106" t="s">
        <v>147</v>
      </c>
      <c r="B14" s="13"/>
      <c r="C14" s="14"/>
      <c r="D14" s="86"/>
      <c r="E14" s="87"/>
      <c r="F14" s="87"/>
      <c r="G14" s="88"/>
      <c r="H14" s="15"/>
    </row>
    <row r="15" spans="1:8" ht="15.75" x14ac:dyDescent="0.25">
      <c r="A15" s="106" t="s">
        <v>25</v>
      </c>
      <c r="B15" s="13"/>
      <c r="C15" s="14"/>
      <c r="D15" s="86"/>
      <c r="E15" s="87"/>
      <c r="F15" s="87"/>
      <c r="G15" s="88"/>
      <c r="H15" s="15"/>
    </row>
    <row r="16" spans="1:8" ht="15.75" x14ac:dyDescent="0.25">
      <c r="A16" s="106" t="s">
        <v>123</v>
      </c>
      <c r="B16" s="13"/>
      <c r="C16" s="14"/>
      <c r="D16" s="86"/>
      <c r="E16" s="87"/>
      <c r="F16" s="87"/>
      <c r="G16" s="88"/>
      <c r="H16" s="15"/>
    </row>
    <row r="17" spans="1:8" ht="15.75" x14ac:dyDescent="0.25">
      <c r="A17" s="106" t="s">
        <v>150</v>
      </c>
      <c r="B17" s="13"/>
      <c r="C17" s="14"/>
      <c r="D17" s="86"/>
      <c r="E17" s="87"/>
      <c r="F17" s="87"/>
      <c r="G17" s="88"/>
      <c r="H17" s="15"/>
    </row>
    <row r="18" spans="1:8" ht="15.75" x14ac:dyDescent="0.25">
      <c r="A18" s="106" t="s">
        <v>14</v>
      </c>
      <c r="B18" s="13"/>
      <c r="C18" s="14"/>
      <c r="D18" s="86">
        <v>1</v>
      </c>
      <c r="E18" s="87">
        <v>417077</v>
      </c>
      <c r="F18" s="87">
        <v>138856</v>
      </c>
      <c r="G18" s="88">
        <f>F18/E18</f>
        <v>0.33292653394936667</v>
      </c>
      <c r="H18" s="15"/>
    </row>
    <row r="19" spans="1:8" ht="15.75" x14ac:dyDescent="0.2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x14ac:dyDescent="0.25">
      <c r="A20" s="106" t="s">
        <v>113</v>
      </c>
      <c r="B20" s="13"/>
      <c r="C20" s="14"/>
      <c r="D20" s="86"/>
      <c r="E20" s="87"/>
      <c r="F20" s="87"/>
      <c r="G20" s="88"/>
      <c r="H20" s="15"/>
    </row>
    <row r="21" spans="1:8" ht="15.75" x14ac:dyDescent="0.25">
      <c r="A21" s="106" t="s">
        <v>140</v>
      </c>
      <c r="B21" s="13"/>
      <c r="C21" s="14"/>
      <c r="D21" s="86"/>
      <c r="E21" s="87"/>
      <c r="F21" s="87"/>
      <c r="G21" s="88"/>
      <c r="H21" s="15"/>
    </row>
    <row r="22" spans="1:8" ht="15.75" x14ac:dyDescent="0.25">
      <c r="A22" s="106" t="s">
        <v>144</v>
      </c>
      <c r="B22" s="13"/>
      <c r="C22" s="14"/>
      <c r="D22" s="86"/>
      <c r="E22" s="87"/>
      <c r="F22" s="87"/>
      <c r="G22" s="88"/>
      <c r="H22" s="15"/>
    </row>
    <row r="23" spans="1:8" ht="15.75" x14ac:dyDescent="0.25">
      <c r="A23" s="106" t="s">
        <v>131</v>
      </c>
      <c r="B23" s="13"/>
      <c r="C23" s="14"/>
      <c r="D23" s="86">
        <v>4</v>
      </c>
      <c r="E23" s="87">
        <v>638413</v>
      </c>
      <c r="F23" s="87">
        <v>127511.5</v>
      </c>
      <c r="G23" s="88">
        <f>F23/E23</f>
        <v>0.19973199167310191</v>
      </c>
      <c r="H23" s="15"/>
    </row>
    <row r="24" spans="1:8" ht="15.75" x14ac:dyDescent="0.25">
      <c r="A24" s="106" t="s">
        <v>10</v>
      </c>
      <c r="B24" s="13"/>
      <c r="C24" s="14"/>
      <c r="D24" s="86"/>
      <c r="E24" s="87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1</v>
      </c>
      <c r="E25" s="87">
        <v>31407</v>
      </c>
      <c r="F25" s="87">
        <v>14186.5</v>
      </c>
      <c r="G25" s="88">
        <f>F25/E25</f>
        <v>0.45169866590250579</v>
      </c>
      <c r="H25" s="15"/>
    </row>
    <row r="26" spans="1:8" ht="15.75" x14ac:dyDescent="0.2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x14ac:dyDescent="0.25">
      <c r="A29" s="83" t="s">
        <v>80</v>
      </c>
      <c r="B29" s="13"/>
      <c r="C29" s="14"/>
      <c r="D29" s="86"/>
      <c r="E29" s="87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/>
      <c r="E30" s="87"/>
      <c r="F30" s="87"/>
      <c r="G30" s="88"/>
      <c r="H30" s="15"/>
    </row>
    <row r="31" spans="1:8" ht="15.75" x14ac:dyDescent="0.25">
      <c r="A31" s="83" t="s">
        <v>121</v>
      </c>
      <c r="B31" s="13"/>
      <c r="C31" s="14"/>
      <c r="D31" s="86"/>
      <c r="E31" s="87"/>
      <c r="F31" s="87"/>
      <c r="G31" s="88"/>
      <c r="H31" s="15"/>
    </row>
    <row r="32" spans="1:8" ht="15.75" x14ac:dyDescent="0.2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x14ac:dyDescent="0.25">
      <c r="A33" s="83" t="s">
        <v>109</v>
      </c>
      <c r="B33" s="13"/>
      <c r="C33" s="14"/>
      <c r="D33" s="86"/>
      <c r="E33" s="87"/>
      <c r="F33" s="87"/>
      <c r="G33" s="88"/>
      <c r="H33" s="15"/>
    </row>
    <row r="34" spans="1:8" ht="15.75" x14ac:dyDescent="0.25">
      <c r="A34" s="83" t="s">
        <v>114</v>
      </c>
      <c r="B34" s="13"/>
      <c r="C34" s="14"/>
      <c r="D34" s="86"/>
      <c r="E34" s="87"/>
      <c r="F34" s="87"/>
      <c r="G34" s="88"/>
      <c r="H34" s="15"/>
    </row>
    <row r="35" spans="1:8" x14ac:dyDescent="0.2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11</v>
      </c>
      <c r="E39" s="95">
        <f>SUM(E9:E38)</f>
        <v>1457385</v>
      </c>
      <c r="F39" s="95">
        <f>SUM(F9:F38)</f>
        <v>378106</v>
      </c>
      <c r="G39" s="96">
        <f>F39/E39</f>
        <v>0.25944139674828548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/>
      <c r="E44" s="87"/>
      <c r="F44" s="87"/>
      <c r="G44" s="88"/>
      <c r="H44" s="15"/>
    </row>
    <row r="45" spans="1:8" ht="15.75" x14ac:dyDescent="0.2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x14ac:dyDescent="0.25">
      <c r="A46" s="27" t="s">
        <v>38</v>
      </c>
      <c r="B46" s="28"/>
      <c r="C46" s="14"/>
      <c r="D46" s="86">
        <v>60</v>
      </c>
      <c r="E46" s="87">
        <v>1694303</v>
      </c>
      <c r="F46" s="87">
        <v>176427.45</v>
      </c>
      <c r="G46" s="88">
        <f>1-(+F46/E46)</f>
        <v>0.8958701896886212</v>
      </c>
      <c r="H46" s="15"/>
    </row>
    <row r="47" spans="1:8" ht="15.75" x14ac:dyDescent="0.25">
      <c r="A47" s="27" t="s">
        <v>39</v>
      </c>
      <c r="B47" s="28"/>
      <c r="C47" s="14"/>
      <c r="D47" s="86">
        <v>7</v>
      </c>
      <c r="E47" s="87">
        <v>900492.75</v>
      </c>
      <c r="F47" s="87">
        <v>47784.800000000003</v>
      </c>
      <c r="G47" s="88"/>
      <c r="H47" s="15"/>
    </row>
    <row r="48" spans="1:8" ht="15.75" x14ac:dyDescent="0.25">
      <c r="A48" s="27" t="s">
        <v>40</v>
      </c>
      <c r="B48" s="28"/>
      <c r="C48" s="14"/>
      <c r="D48" s="86">
        <v>46</v>
      </c>
      <c r="E48" s="87">
        <v>2166656</v>
      </c>
      <c r="F48" s="87">
        <v>212439.57</v>
      </c>
      <c r="G48" s="88">
        <f>1-(+F48/E48)</f>
        <v>0.90195048498700303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692320</v>
      </c>
      <c r="F50" s="87">
        <v>62915</v>
      </c>
      <c r="G50" s="88">
        <f>1-(+F50/E50)</f>
        <v>0.90912439334411832</v>
      </c>
      <c r="H50" s="15"/>
    </row>
    <row r="51" spans="1:8" ht="15.75" x14ac:dyDescent="0.2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x14ac:dyDescent="0.2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x14ac:dyDescent="0.25">
      <c r="A53" s="29" t="s">
        <v>64</v>
      </c>
      <c r="B53" s="30"/>
      <c r="C53" s="14"/>
      <c r="D53" s="86"/>
      <c r="E53" s="87"/>
      <c r="F53" s="87"/>
      <c r="G53" s="88"/>
      <c r="H53" s="15"/>
    </row>
    <row r="54" spans="1:8" ht="15.75" x14ac:dyDescent="0.25">
      <c r="A54" s="27" t="s">
        <v>65</v>
      </c>
      <c r="B54" s="30"/>
      <c r="C54" s="14"/>
      <c r="D54" s="86">
        <v>624</v>
      </c>
      <c r="E54" s="87">
        <v>30563104.98</v>
      </c>
      <c r="F54" s="87">
        <v>3635949.67</v>
      </c>
      <c r="G54" s="88">
        <f>1-(+F54/E54)</f>
        <v>0.88103467653632361</v>
      </c>
      <c r="H54" s="15"/>
    </row>
    <row r="55" spans="1:8" ht="15.75" x14ac:dyDescent="0.25">
      <c r="A55" s="27" t="s">
        <v>66</v>
      </c>
      <c r="B55" s="30"/>
      <c r="C55" s="14"/>
      <c r="D55" s="86">
        <v>3</v>
      </c>
      <c r="E55" s="87">
        <v>55788.02</v>
      </c>
      <c r="F55" s="87">
        <v>6554.54</v>
      </c>
      <c r="G55" s="88">
        <f>1-(+F55/E55)</f>
        <v>0.88250990087119063</v>
      </c>
      <c r="H55" s="15"/>
    </row>
    <row r="56" spans="1:8" ht="15.75" x14ac:dyDescent="0.25">
      <c r="A56" s="85" t="s">
        <v>143</v>
      </c>
      <c r="B56" s="30"/>
      <c r="C56" s="14"/>
      <c r="D56" s="86">
        <v>136</v>
      </c>
      <c r="E56" s="87">
        <v>9495706.7699999996</v>
      </c>
      <c r="F56" s="87">
        <v>907744.83</v>
      </c>
      <c r="G56" s="88">
        <f>1-(+F56/E56)</f>
        <v>0.90440471130934053</v>
      </c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894</v>
      </c>
      <c r="E62" s="95">
        <f>SUM(E44:E61)</f>
        <v>45568371.520000011</v>
      </c>
      <c r="F62" s="95">
        <f>SUM(F44:F61)</f>
        <v>5049815.8599999994</v>
      </c>
      <c r="G62" s="96">
        <f>1-(+F62/E62)</f>
        <v>0.88918155967492429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5427921.8599999994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50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51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52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53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127</v>
      </c>
      <c r="B9" s="13"/>
      <c r="C9" s="14"/>
      <c r="D9" s="86">
        <v>2</v>
      </c>
      <c r="E9" s="112">
        <v>11100</v>
      </c>
      <c r="F9" s="87">
        <v>7036</v>
      </c>
      <c r="G9" s="88">
        <f t="shared" ref="G9:G22" si="0">F9/E9</f>
        <v>0.63387387387387384</v>
      </c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87"/>
      <c r="G10" s="88"/>
      <c r="H10" s="15"/>
    </row>
    <row r="11" spans="1:8" ht="15.75" x14ac:dyDescent="0.25">
      <c r="A11" s="106" t="s">
        <v>112</v>
      </c>
      <c r="B11" s="13"/>
      <c r="C11" s="14"/>
      <c r="D11" s="86">
        <v>6</v>
      </c>
      <c r="E11" s="112">
        <v>1252256</v>
      </c>
      <c r="F11" s="87">
        <v>417594</v>
      </c>
      <c r="G11" s="88">
        <f t="shared" si="0"/>
        <v>0.33347334730278794</v>
      </c>
      <c r="H11" s="15"/>
    </row>
    <row r="12" spans="1:8" ht="15.75" x14ac:dyDescent="0.25">
      <c r="A12" s="106" t="s">
        <v>69</v>
      </c>
      <c r="B12" s="13"/>
      <c r="C12" s="14"/>
      <c r="D12" s="86"/>
      <c r="E12" s="112"/>
      <c r="F12" s="87"/>
      <c r="G12" s="88"/>
      <c r="H12" s="15"/>
    </row>
    <row r="13" spans="1:8" ht="15.75" x14ac:dyDescent="0.25">
      <c r="A13" s="106" t="s">
        <v>70</v>
      </c>
      <c r="B13" s="13"/>
      <c r="C13" s="14"/>
      <c r="D13" s="86">
        <v>1</v>
      </c>
      <c r="E13" s="112">
        <v>131242</v>
      </c>
      <c r="F13" s="87">
        <v>34010</v>
      </c>
      <c r="G13" s="88">
        <f t="shared" si="0"/>
        <v>0.25913960469971503</v>
      </c>
      <c r="H13" s="15"/>
    </row>
    <row r="14" spans="1:8" ht="15.75" x14ac:dyDescent="0.25">
      <c r="A14" s="106" t="s">
        <v>147</v>
      </c>
      <c r="B14" s="13"/>
      <c r="C14" s="14"/>
      <c r="D14" s="86">
        <v>2</v>
      </c>
      <c r="E14" s="112">
        <v>1700639</v>
      </c>
      <c r="F14" s="87">
        <v>203643.5</v>
      </c>
      <c r="G14" s="88">
        <f t="shared" si="0"/>
        <v>0.11974528397855159</v>
      </c>
      <c r="H14" s="15"/>
    </row>
    <row r="15" spans="1:8" ht="15.75" x14ac:dyDescent="0.25">
      <c r="A15" s="106" t="s">
        <v>25</v>
      </c>
      <c r="B15" s="13"/>
      <c r="C15" s="14"/>
      <c r="D15" s="86">
        <v>2</v>
      </c>
      <c r="E15" s="112">
        <v>282499</v>
      </c>
      <c r="F15" s="87">
        <v>87061.5</v>
      </c>
      <c r="G15" s="88">
        <f t="shared" si="0"/>
        <v>0.30818339179961701</v>
      </c>
      <c r="H15" s="15"/>
    </row>
    <row r="16" spans="1:8" ht="15.75" x14ac:dyDescent="0.25">
      <c r="A16" s="106" t="s">
        <v>123</v>
      </c>
      <c r="B16" s="13"/>
      <c r="C16" s="14"/>
      <c r="D16" s="86">
        <v>1</v>
      </c>
      <c r="E16" s="112">
        <v>103805</v>
      </c>
      <c r="F16" s="87">
        <v>33893</v>
      </c>
      <c r="G16" s="88">
        <f t="shared" si="0"/>
        <v>0.32650643032609217</v>
      </c>
      <c r="H16" s="15"/>
    </row>
    <row r="17" spans="1:8" ht="15.75" x14ac:dyDescent="0.25">
      <c r="A17" s="106" t="s">
        <v>150</v>
      </c>
      <c r="B17" s="13"/>
      <c r="C17" s="14"/>
      <c r="D17" s="86">
        <v>2</v>
      </c>
      <c r="E17" s="112">
        <v>841316</v>
      </c>
      <c r="F17" s="87">
        <v>137253</v>
      </c>
      <c r="G17" s="88">
        <f t="shared" si="0"/>
        <v>0.16314084125346481</v>
      </c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112">
        <v>604744</v>
      </c>
      <c r="F18" s="87">
        <v>67758</v>
      </c>
      <c r="G18" s="88">
        <f t="shared" si="0"/>
        <v>0.11204410461286098</v>
      </c>
      <c r="H18" s="15"/>
    </row>
    <row r="19" spans="1:8" ht="15.75" x14ac:dyDescent="0.25">
      <c r="A19" s="106" t="s">
        <v>15</v>
      </c>
      <c r="B19" s="13"/>
      <c r="C19" s="14"/>
      <c r="D19" s="86">
        <v>3</v>
      </c>
      <c r="E19" s="112">
        <v>1290178</v>
      </c>
      <c r="F19" s="87">
        <v>309105.5</v>
      </c>
      <c r="G19" s="88">
        <f t="shared" si="0"/>
        <v>0.23958360784325883</v>
      </c>
      <c r="H19" s="15"/>
    </row>
    <row r="20" spans="1:8" ht="15.75" x14ac:dyDescent="0.25">
      <c r="A20" s="106" t="s">
        <v>113</v>
      </c>
      <c r="B20" s="13"/>
      <c r="C20" s="14"/>
      <c r="D20" s="86">
        <v>20</v>
      </c>
      <c r="E20" s="112">
        <v>2232795</v>
      </c>
      <c r="F20" s="87">
        <v>543120.5</v>
      </c>
      <c r="G20" s="88">
        <f t="shared" si="0"/>
        <v>0.24324691698073492</v>
      </c>
      <c r="H20" s="15"/>
    </row>
    <row r="21" spans="1:8" ht="15.75" x14ac:dyDescent="0.25">
      <c r="A21" s="106" t="s">
        <v>140</v>
      </c>
      <c r="B21" s="13"/>
      <c r="C21" s="14"/>
      <c r="D21" s="86">
        <v>1</v>
      </c>
      <c r="E21" s="112">
        <v>260897</v>
      </c>
      <c r="F21" s="87">
        <v>51412.5</v>
      </c>
      <c r="G21" s="88">
        <f t="shared" si="0"/>
        <v>0.1970605258013699</v>
      </c>
      <c r="H21" s="15"/>
    </row>
    <row r="22" spans="1:8" ht="15.75" x14ac:dyDescent="0.25">
      <c r="A22" s="106" t="s">
        <v>144</v>
      </c>
      <c r="B22" s="13"/>
      <c r="C22" s="14"/>
      <c r="D22" s="86">
        <v>8</v>
      </c>
      <c r="E22" s="112">
        <v>851127</v>
      </c>
      <c r="F22" s="87">
        <v>199381.5</v>
      </c>
      <c r="G22" s="88">
        <f t="shared" si="0"/>
        <v>0.2342558748576887</v>
      </c>
      <c r="H22" s="15"/>
    </row>
    <row r="23" spans="1:8" ht="15.75" x14ac:dyDescent="0.25">
      <c r="A23" s="106" t="s">
        <v>131</v>
      </c>
      <c r="B23" s="13"/>
      <c r="C23" s="14"/>
      <c r="D23" s="86"/>
      <c r="E23" s="112"/>
      <c r="F23" s="87"/>
      <c r="G23" s="88"/>
      <c r="H23" s="15"/>
    </row>
    <row r="24" spans="1:8" ht="15.75" x14ac:dyDescent="0.25">
      <c r="A24" s="106" t="s">
        <v>10</v>
      </c>
      <c r="B24" s="13"/>
      <c r="C24" s="14"/>
      <c r="D24" s="86"/>
      <c r="E24" s="112"/>
      <c r="F24" s="87"/>
      <c r="G24" s="88"/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646897</v>
      </c>
      <c r="F25" s="87">
        <v>158685.5</v>
      </c>
      <c r="G25" s="88">
        <f>F25/E25</f>
        <v>0.24530257521676557</v>
      </c>
      <c r="H25" s="15"/>
    </row>
    <row r="26" spans="1:8" ht="15.75" x14ac:dyDescent="0.25">
      <c r="A26" s="107" t="s">
        <v>21</v>
      </c>
      <c r="B26" s="13"/>
      <c r="C26" s="14"/>
      <c r="D26" s="86">
        <v>13</v>
      </c>
      <c r="E26" s="112">
        <v>109803</v>
      </c>
      <c r="F26" s="87">
        <v>109803</v>
      </c>
      <c r="G26" s="88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87"/>
      <c r="G27" s="88"/>
      <c r="H27" s="15"/>
    </row>
    <row r="28" spans="1:8" ht="15.75" x14ac:dyDescent="0.25">
      <c r="A28" s="83" t="s">
        <v>23</v>
      </c>
      <c r="B28" s="13"/>
      <c r="C28" s="14"/>
      <c r="D28" s="86"/>
      <c r="E28" s="112">
        <v>26899</v>
      </c>
      <c r="F28" s="87">
        <v>3499</v>
      </c>
      <c r="G28" s="88">
        <f t="shared" ref="G28:G34" si="1">F28/E28</f>
        <v>0.13007918509981783</v>
      </c>
      <c r="H28" s="15"/>
    </row>
    <row r="29" spans="1:8" ht="15.75" x14ac:dyDescent="0.25">
      <c r="A29" s="83" t="s">
        <v>80</v>
      </c>
      <c r="B29" s="13"/>
      <c r="C29" s="14"/>
      <c r="D29" s="86"/>
      <c r="E29" s="112"/>
      <c r="F29" s="87"/>
      <c r="G29" s="88"/>
      <c r="H29" s="15"/>
    </row>
    <row r="30" spans="1:8" ht="15.75" x14ac:dyDescent="0.25">
      <c r="A30" s="83" t="s">
        <v>73</v>
      </c>
      <c r="B30" s="13"/>
      <c r="C30" s="14"/>
      <c r="D30" s="86">
        <v>1</v>
      </c>
      <c r="E30" s="112">
        <v>151651</v>
      </c>
      <c r="F30" s="87">
        <v>46339</v>
      </c>
      <c r="G30" s="88">
        <f t="shared" si="1"/>
        <v>0.30556343182702389</v>
      </c>
      <c r="H30" s="15"/>
    </row>
    <row r="31" spans="1:8" ht="15.75" x14ac:dyDescent="0.25">
      <c r="A31" s="83" t="s">
        <v>121</v>
      </c>
      <c r="B31" s="13"/>
      <c r="C31" s="14"/>
      <c r="D31" s="86">
        <v>1</v>
      </c>
      <c r="E31" s="112">
        <v>40205</v>
      </c>
      <c r="F31" s="87">
        <v>22612.5</v>
      </c>
      <c r="G31" s="88">
        <f t="shared" si="1"/>
        <v>0.56243004601417734</v>
      </c>
      <c r="H31" s="15"/>
    </row>
    <row r="32" spans="1:8" ht="15.75" x14ac:dyDescent="0.25">
      <c r="A32" s="83" t="s">
        <v>57</v>
      </c>
      <c r="B32" s="13"/>
      <c r="C32" s="14"/>
      <c r="D32" s="86">
        <v>1</v>
      </c>
      <c r="E32" s="112">
        <v>129852</v>
      </c>
      <c r="F32" s="87">
        <v>55363</v>
      </c>
      <c r="G32" s="88">
        <f t="shared" si="1"/>
        <v>0.42635461910482703</v>
      </c>
      <c r="H32" s="15"/>
    </row>
    <row r="33" spans="1:8" ht="15.75" x14ac:dyDescent="0.25">
      <c r="A33" s="83" t="s">
        <v>109</v>
      </c>
      <c r="B33" s="13"/>
      <c r="C33" s="14"/>
      <c r="D33" s="86">
        <v>1</v>
      </c>
      <c r="E33" s="112">
        <v>99182</v>
      </c>
      <c r="F33" s="87">
        <v>30144.5</v>
      </c>
      <c r="G33" s="88">
        <f t="shared" si="1"/>
        <v>0.30393115686314048</v>
      </c>
      <c r="H33" s="15"/>
    </row>
    <row r="34" spans="1:8" ht="15.75" x14ac:dyDescent="0.25">
      <c r="A34" s="83" t="s">
        <v>114</v>
      </c>
      <c r="B34" s="13"/>
      <c r="C34" s="14"/>
      <c r="D34" s="86">
        <v>7</v>
      </c>
      <c r="E34" s="112">
        <v>1355363</v>
      </c>
      <c r="F34" s="87">
        <v>277121</v>
      </c>
      <c r="G34" s="88">
        <f t="shared" si="1"/>
        <v>0.20446256833040299</v>
      </c>
      <c r="H34" s="15"/>
    </row>
    <row r="35" spans="1:8" x14ac:dyDescent="0.2">
      <c r="A35" s="16" t="s">
        <v>28</v>
      </c>
      <c r="B35" s="13"/>
      <c r="C35" s="14"/>
      <c r="D35" s="90"/>
      <c r="E35" s="112">
        <v>111620</v>
      </c>
      <c r="F35" s="87">
        <v>15755</v>
      </c>
      <c r="G35" s="92"/>
      <c r="H35" s="15"/>
    </row>
    <row r="36" spans="1:8" x14ac:dyDescent="0.2">
      <c r="A36" s="16" t="s">
        <v>47</v>
      </c>
      <c r="B36" s="13"/>
      <c r="C36" s="14"/>
      <c r="D36" s="90"/>
      <c r="E36" s="112"/>
      <c r="F36" s="87"/>
      <c r="G36" s="92"/>
      <c r="H36" s="15"/>
    </row>
    <row r="37" spans="1:8" x14ac:dyDescent="0.2">
      <c r="A37" s="16" t="s">
        <v>30</v>
      </c>
      <c r="B37" s="13"/>
      <c r="C37" s="14"/>
      <c r="D37" s="90"/>
      <c r="E37" s="112"/>
      <c r="F37" s="87"/>
      <c r="G37" s="92"/>
      <c r="H37" s="15"/>
    </row>
    <row r="38" spans="1:8" x14ac:dyDescent="0.2">
      <c r="A38" s="17"/>
      <c r="B38" s="18"/>
      <c r="C38" s="14"/>
      <c r="D38" s="90"/>
      <c r="E38" s="93"/>
      <c r="F38" s="93"/>
      <c r="G38" s="92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78</v>
      </c>
      <c r="E39" s="95">
        <f>SUM(E9:E38)</f>
        <v>12234070</v>
      </c>
      <c r="F39" s="95">
        <f>SUM(F9:F38)</f>
        <v>2810591.5</v>
      </c>
      <c r="G39" s="96">
        <f>F39/E39</f>
        <v>0.2297347898123846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144</v>
      </c>
      <c r="E44" s="87">
        <v>15187791.800000001</v>
      </c>
      <c r="F44" s="87">
        <v>839959.6</v>
      </c>
      <c r="G44" s="88">
        <f>1-(+F44/E44)</f>
        <v>0.94469508068974184</v>
      </c>
      <c r="H44" s="15"/>
    </row>
    <row r="45" spans="1:8" ht="15.75" x14ac:dyDescent="0.25">
      <c r="A45" s="27" t="s">
        <v>37</v>
      </c>
      <c r="B45" s="28"/>
      <c r="C45" s="14"/>
      <c r="D45" s="86">
        <v>5</v>
      </c>
      <c r="E45" s="87">
        <v>2809688.67</v>
      </c>
      <c r="F45" s="87">
        <v>208985.63</v>
      </c>
      <c r="G45" s="88">
        <f t="shared" ref="G45:G53" si="2">1-(+F45/E45)</f>
        <v>0.92561964881326153</v>
      </c>
      <c r="H45" s="15"/>
    </row>
    <row r="46" spans="1:8" ht="15.75" x14ac:dyDescent="0.25">
      <c r="A46" s="27" t="s">
        <v>38</v>
      </c>
      <c r="B46" s="28"/>
      <c r="C46" s="14"/>
      <c r="D46" s="86">
        <v>260</v>
      </c>
      <c r="E46" s="87">
        <v>9393267.25</v>
      </c>
      <c r="F46" s="87">
        <v>628099.80000000005</v>
      </c>
      <c r="G46" s="88">
        <f t="shared" si="2"/>
        <v>0.93313297883651714</v>
      </c>
      <c r="H46" s="15"/>
    </row>
    <row r="47" spans="1:8" ht="15.75" x14ac:dyDescent="0.25">
      <c r="A47" s="27" t="s">
        <v>39</v>
      </c>
      <c r="B47" s="28"/>
      <c r="C47" s="14"/>
      <c r="D47" s="86">
        <v>36</v>
      </c>
      <c r="E47" s="87">
        <v>3002454.46</v>
      </c>
      <c r="F47" s="87">
        <v>229970.13</v>
      </c>
      <c r="G47" s="88">
        <f t="shared" si="2"/>
        <v>0.92340595567267991</v>
      </c>
      <c r="H47" s="15"/>
    </row>
    <row r="48" spans="1:8" ht="15.75" x14ac:dyDescent="0.25">
      <c r="A48" s="27" t="s">
        <v>40</v>
      </c>
      <c r="B48" s="28"/>
      <c r="C48" s="14"/>
      <c r="D48" s="86">
        <v>111</v>
      </c>
      <c r="E48" s="87">
        <v>14562929.300000001</v>
      </c>
      <c r="F48" s="87">
        <v>917036.79</v>
      </c>
      <c r="G48" s="88">
        <f t="shared" si="2"/>
        <v>0.93702937292979926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x14ac:dyDescent="0.25">
      <c r="A50" s="27" t="s">
        <v>42</v>
      </c>
      <c r="B50" s="28"/>
      <c r="C50" s="14"/>
      <c r="D50" s="86">
        <v>18</v>
      </c>
      <c r="E50" s="87">
        <v>2494775</v>
      </c>
      <c r="F50" s="87">
        <v>231511</v>
      </c>
      <c r="G50" s="88">
        <f t="shared" si="2"/>
        <v>0.90720165145153375</v>
      </c>
      <c r="H50" s="15"/>
    </row>
    <row r="51" spans="1:8" ht="15.75" x14ac:dyDescent="0.25">
      <c r="A51" s="27" t="s">
        <v>43</v>
      </c>
      <c r="B51" s="28"/>
      <c r="C51" s="14"/>
      <c r="D51" s="86">
        <v>3</v>
      </c>
      <c r="E51" s="87">
        <v>246140</v>
      </c>
      <c r="F51" s="87">
        <v>28660</v>
      </c>
      <c r="G51" s="88">
        <f t="shared" si="2"/>
        <v>0.88356220037377098</v>
      </c>
      <c r="H51" s="15"/>
    </row>
    <row r="52" spans="1:8" ht="15.75" x14ac:dyDescent="0.25">
      <c r="A52" s="27" t="s">
        <v>44</v>
      </c>
      <c r="B52" s="28"/>
      <c r="C52" s="14"/>
      <c r="D52" s="86">
        <v>3</v>
      </c>
      <c r="E52" s="87">
        <v>212025</v>
      </c>
      <c r="F52" s="87">
        <v>43525</v>
      </c>
      <c r="G52" s="88">
        <f t="shared" si="2"/>
        <v>0.79471760405612546</v>
      </c>
      <c r="H52" s="15"/>
    </row>
    <row r="53" spans="1:8" ht="15.75" x14ac:dyDescent="0.25">
      <c r="A53" s="29" t="s">
        <v>64</v>
      </c>
      <c r="B53" s="30"/>
      <c r="C53" s="14"/>
      <c r="D53" s="86">
        <v>2</v>
      </c>
      <c r="E53" s="87">
        <v>132000</v>
      </c>
      <c r="F53" s="87">
        <v>22200</v>
      </c>
      <c r="G53" s="88">
        <f t="shared" si="2"/>
        <v>0.83181818181818179</v>
      </c>
      <c r="H53" s="15"/>
    </row>
    <row r="54" spans="1:8" ht="15.75" x14ac:dyDescent="0.25">
      <c r="A54" s="27" t="s">
        <v>65</v>
      </c>
      <c r="B54" s="30"/>
      <c r="C54" s="14"/>
      <c r="D54" s="86">
        <v>1426</v>
      </c>
      <c r="E54" s="87">
        <v>94427230.760000005</v>
      </c>
      <c r="F54" s="87">
        <v>10529715.060000001</v>
      </c>
      <c r="G54" s="88">
        <f>1-(+F54/E54)</f>
        <v>0.88848857500901679</v>
      </c>
      <c r="H54" s="15"/>
    </row>
    <row r="55" spans="1:8" ht="15.75" x14ac:dyDescent="0.25">
      <c r="A55" s="27" t="s">
        <v>66</v>
      </c>
      <c r="B55" s="30"/>
      <c r="C55" s="14"/>
      <c r="D55" s="86">
        <v>22</v>
      </c>
      <c r="E55" s="87">
        <v>800322.88</v>
      </c>
      <c r="F55" s="87">
        <v>89482.79</v>
      </c>
      <c r="G55" s="88">
        <f>1-(+F55/E55)</f>
        <v>0.88819163835476</v>
      </c>
      <c r="H55" s="15"/>
    </row>
    <row r="56" spans="1:8" ht="15.75" x14ac:dyDescent="0.25">
      <c r="A56" s="85" t="s">
        <v>143</v>
      </c>
      <c r="B56" s="30"/>
      <c r="C56" s="14"/>
      <c r="D56" s="86"/>
      <c r="E56" s="87"/>
      <c r="F56" s="87"/>
      <c r="G56" s="88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92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92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/>
      <c r="G59" s="92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92"/>
      <c r="H60" s="15"/>
    </row>
    <row r="61" spans="1:8" ht="15.75" x14ac:dyDescent="0.25">
      <c r="A61" s="32"/>
      <c r="B61" s="18"/>
      <c r="C61" s="14"/>
      <c r="D61" s="90"/>
      <c r="E61" s="110"/>
      <c r="F61" s="93"/>
      <c r="G61" s="92"/>
      <c r="H61" s="15"/>
    </row>
    <row r="62" spans="1:8" ht="15.75" x14ac:dyDescent="0.25">
      <c r="A62" s="20" t="s">
        <v>48</v>
      </c>
      <c r="B62" s="20"/>
      <c r="C62" s="21"/>
      <c r="D62" s="94">
        <f>SUM(D44:D58)</f>
        <v>2030</v>
      </c>
      <c r="E62" s="95">
        <f>SUM(E44:E61)</f>
        <v>143268625.12</v>
      </c>
      <c r="F62" s="95">
        <f>SUM(F44:F61)</f>
        <v>13769145.800000001</v>
      </c>
      <c r="G62" s="96">
        <f>1-(F62/E62)</f>
        <v>0.90389280424470375</v>
      </c>
      <c r="H62" s="15"/>
    </row>
    <row r="63" spans="1:8" x14ac:dyDescent="0.2">
      <c r="A63" s="33"/>
      <c r="B63" s="33"/>
      <c r="C63" s="50"/>
      <c r="D63" s="111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9"/>
      <c r="D64" s="51"/>
      <c r="E64" s="36"/>
      <c r="F64" s="37">
        <f>F62+F39</f>
        <v>16579737.300000001</v>
      </c>
      <c r="G64" s="36"/>
      <c r="H64" s="2"/>
    </row>
    <row r="65" spans="1:8" ht="18" x14ac:dyDescent="0.25">
      <c r="A65" s="38"/>
      <c r="B65" s="39"/>
      <c r="C65" s="39"/>
      <c r="D65" s="51"/>
      <c r="E65" s="36"/>
      <c r="F65" s="37"/>
      <c r="G65" s="36"/>
      <c r="H65" s="2"/>
    </row>
    <row r="66" spans="1:8" ht="18" x14ac:dyDescent="0.25">
      <c r="A66" s="38"/>
      <c r="B66" s="39"/>
      <c r="C66" s="39"/>
      <c r="D66" s="51"/>
      <c r="E66" s="36"/>
      <c r="F66" s="37"/>
      <c r="G66" s="36"/>
      <c r="H66" s="2"/>
    </row>
    <row r="67" spans="1:8" ht="15.75" x14ac:dyDescent="0.25">
      <c r="A67" s="4" t="s">
        <v>50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51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 t="s">
        <v>52</v>
      </c>
      <c r="B69" s="40"/>
      <c r="C69" s="40"/>
      <c r="D69" s="40"/>
      <c r="E69" s="40"/>
      <c r="F69" s="41"/>
      <c r="G69" s="40"/>
      <c r="H69" s="2"/>
    </row>
    <row r="70" spans="1:8" ht="15.75" x14ac:dyDescent="0.25">
      <c r="A70" s="4"/>
      <c r="B70" s="40"/>
      <c r="C70" s="40"/>
      <c r="D70" s="40"/>
      <c r="E70" s="40"/>
      <c r="F70" s="41"/>
      <c r="G70" s="40"/>
      <c r="H70" s="2"/>
    </row>
    <row r="71" spans="1:8" ht="18" x14ac:dyDescent="0.25">
      <c r="A71" s="42" t="s">
        <v>53</v>
      </c>
      <c r="B71" s="39"/>
      <c r="C71" s="39"/>
      <c r="D71" s="39"/>
      <c r="E71" s="39"/>
      <c r="F71" s="37"/>
      <c r="G71" s="39"/>
      <c r="H71" s="2"/>
    </row>
    <row r="72" spans="1:8" ht="18" x14ac:dyDescent="0.25">
      <c r="A72" s="43"/>
      <c r="B72" s="39"/>
      <c r="C72" s="39"/>
      <c r="D72" s="39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75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106" t="s">
        <v>10</v>
      </c>
      <c r="B9" s="13"/>
      <c r="C9" s="14"/>
      <c r="D9" s="86">
        <v>4</v>
      </c>
      <c r="E9" s="87">
        <v>272163</v>
      </c>
      <c r="F9" s="87">
        <v>39767</v>
      </c>
      <c r="G9" s="88">
        <f>F9/E9</f>
        <v>0.14611464453287185</v>
      </c>
      <c r="H9" s="15"/>
    </row>
    <row r="10" spans="1:8" ht="15.75" customHeight="1" x14ac:dyDescent="0.35">
      <c r="A10" s="106" t="s">
        <v>11</v>
      </c>
      <c r="B10" s="13"/>
      <c r="C10" s="14"/>
      <c r="D10" s="86"/>
      <c r="E10" s="87"/>
      <c r="F10" s="87"/>
      <c r="G10" s="88"/>
      <c r="H10" s="15"/>
    </row>
    <row r="11" spans="1:8" ht="15.75" customHeight="1" x14ac:dyDescent="0.35">
      <c r="A11" s="106" t="s">
        <v>76</v>
      </c>
      <c r="B11" s="13"/>
      <c r="C11" s="14"/>
      <c r="D11" s="86"/>
      <c r="E11" s="87"/>
      <c r="F11" s="87"/>
      <c r="G11" s="88"/>
      <c r="H11" s="15"/>
    </row>
    <row r="12" spans="1:8" ht="15.75" customHeight="1" x14ac:dyDescent="0.35">
      <c r="A12" s="106" t="s">
        <v>12</v>
      </c>
      <c r="B12" s="13"/>
      <c r="C12" s="14"/>
      <c r="D12" s="86"/>
      <c r="E12" s="87"/>
      <c r="F12" s="87"/>
      <c r="G12" s="88"/>
      <c r="H12" s="15"/>
    </row>
    <row r="13" spans="1:8" ht="15.75" customHeight="1" x14ac:dyDescent="0.35">
      <c r="A13" s="106" t="s">
        <v>128</v>
      </c>
      <c r="B13" s="13"/>
      <c r="C13" s="14"/>
      <c r="D13" s="86"/>
      <c r="E13" s="87"/>
      <c r="F13" s="87"/>
      <c r="G13" s="88"/>
      <c r="H13" s="15"/>
    </row>
    <row r="14" spans="1:8" ht="15.75" customHeight="1" x14ac:dyDescent="0.35">
      <c r="A14" s="106" t="s">
        <v>108</v>
      </c>
      <c r="B14" s="13"/>
      <c r="C14" s="14"/>
      <c r="D14" s="86">
        <v>1</v>
      </c>
      <c r="E14" s="87">
        <v>32260</v>
      </c>
      <c r="F14" s="87">
        <v>6165</v>
      </c>
      <c r="G14" s="88">
        <f>F14/E14</f>
        <v>0.19110353378797273</v>
      </c>
      <c r="H14" s="15"/>
    </row>
    <row r="15" spans="1:8" ht="15.75" customHeight="1" x14ac:dyDescent="0.35">
      <c r="A15" s="106" t="s">
        <v>61</v>
      </c>
      <c r="B15" s="13"/>
      <c r="C15" s="14"/>
      <c r="D15" s="86">
        <v>1</v>
      </c>
      <c r="E15" s="87">
        <v>76530</v>
      </c>
      <c r="F15" s="87">
        <v>15044</v>
      </c>
      <c r="G15" s="88">
        <f>F15/E15</f>
        <v>0.1965765059453809</v>
      </c>
      <c r="H15" s="15"/>
    </row>
    <row r="16" spans="1:8" ht="15.75" customHeight="1" x14ac:dyDescent="0.35">
      <c r="A16" s="106" t="s">
        <v>77</v>
      </c>
      <c r="B16" s="13"/>
      <c r="C16" s="14"/>
      <c r="D16" s="86"/>
      <c r="E16" s="87"/>
      <c r="F16" s="87"/>
      <c r="G16" s="88"/>
      <c r="H16" s="15"/>
    </row>
    <row r="17" spans="1:8" ht="15.75" customHeight="1" x14ac:dyDescent="0.35">
      <c r="A17" s="106" t="s">
        <v>25</v>
      </c>
      <c r="B17" s="13"/>
      <c r="C17" s="14"/>
      <c r="D17" s="86">
        <v>1</v>
      </c>
      <c r="E17" s="87">
        <v>17015</v>
      </c>
      <c r="F17" s="87">
        <v>13109.5</v>
      </c>
      <c r="G17" s="88">
        <f>F17/E17</f>
        <v>0.77046723479282986</v>
      </c>
      <c r="H17" s="15"/>
    </row>
    <row r="18" spans="1:8" ht="15.75" customHeight="1" x14ac:dyDescent="0.35">
      <c r="A18" s="106" t="s">
        <v>14</v>
      </c>
      <c r="B18" s="13"/>
      <c r="C18" s="14"/>
      <c r="D18" s="86">
        <v>2</v>
      </c>
      <c r="E18" s="87">
        <v>184600</v>
      </c>
      <c r="F18" s="87">
        <v>73302</v>
      </c>
      <c r="G18" s="88">
        <f>F18/E18</f>
        <v>0.39708559046587216</v>
      </c>
      <c r="H18" s="15"/>
    </row>
    <row r="19" spans="1:8" ht="15.75" customHeight="1" x14ac:dyDescent="0.35">
      <c r="A19" s="106" t="s">
        <v>15</v>
      </c>
      <c r="B19" s="13"/>
      <c r="C19" s="14"/>
      <c r="D19" s="86"/>
      <c r="E19" s="87"/>
      <c r="F19" s="87"/>
      <c r="G19" s="88"/>
      <c r="H19" s="15"/>
    </row>
    <row r="20" spans="1:8" ht="15.75" customHeight="1" x14ac:dyDescent="0.35">
      <c r="A20" s="106" t="s">
        <v>16</v>
      </c>
      <c r="B20" s="13"/>
      <c r="C20" s="14"/>
      <c r="D20" s="86"/>
      <c r="E20" s="87"/>
      <c r="F20" s="87"/>
      <c r="G20" s="88"/>
      <c r="H20" s="15"/>
    </row>
    <row r="21" spans="1:8" ht="15.75" customHeight="1" x14ac:dyDescent="0.35">
      <c r="A21" s="106" t="s">
        <v>78</v>
      </c>
      <c r="B21" s="13"/>
      <c r="C21" s="14"/>
      <c r="D21" s="86"/>
      <c r="E21" s="87"/>
      <c r="F21" s="87"/>
      <c r="G21" s="88"/>
      <c r="H21" s="15"/>
    </row>
    <row r="22" spans="1:8" ht="15.75" customHeight="1" x14ac:dyDescent="0.35">
      <c r="A22" s="106" t="s">
        <v>145</v>
      </c>
      <c r="B22" s="13"/>
      <c r="C22" s="14"/>
      <c r="D22" s="86"/>
      <c r="E22" s="87"/>
      <c r="F22" s="87"/>
      <c r="G22" s="88"/>
      <c r="H22" s="15"/>
    </row>
    <row r="23" spans="1:8" ht="15.75" customHeight="1" x14ac:dyDescent="0.35">
      <c r="A23" s="106" t="s">
        <v>18</v>
      </c>
      <c r="B23" s="13"/>
      <c r="C23" s="14"/>
      <c r="D23" s="86"/>
      <c r="E23" s="87"/>
      <c r="F23" s="87"/>
      <c r="G23" s="88"/>
      <c r="H23" s="15"/>
    </row>
    <row r="24" spans="1:8" ht="15.75" customHeight="1" x14ac:dyDescent="0.35">
      <c r="A24" s="106" t="s">
        <v>19</v>
      </c>
      <c r="B24" s="13"/>
      <c r="C24" s="14"/>
      <c r="D24" s="86"/>
      <c r="E24" s="87"/>
      <c r="F24" s="87"/>
      <c r="G24" s="88"/>
      <c r="H24" s="15"/>
    </row>
    <row r="25" spans="1:8" ht="15.75" customHeight="1" x14ac:dyDescent="0.35">
      <c r="A25" s="107" t="s">
        <v>20</v>
      </c>
      <c r="B25" s="13"/>
      <c r="C25" s="14"/>
      <c r="D25" s="86"/>
      <c r="E25" s="87"/>
      <c r="F25" s="87"/>
      <c r="G25" s="88"/>
      <c r="H25" s="15"/>
    </row>
    <row r="26" spans="1:8" ht="15.75" customHeight="1" x14ac:dyDescent="0.35">
      <c r="A26" s="107" t="s">
        <v>21</v>
      </c>
      <c r="B26" s="13"/>
      <c r="C26" s="14"/>
      <c r="D26" s="86"/>
      <c r="E26" s="87"/>
      <c r="F26" s="87"/>
      <c r="G26" s="88"/>
      <c r="H26" s="15"/>
    </row>
    <row r="27" spans="1:8" ht="15.75" customHeight="1" x14ac:dyDescent="0.35">
      <c r="A27" s="83" t="s">
        <v>22</v>
      </c>
      <c r="B27" s="13"/>
      <c r="C27" s="14"/>
      <c r="D27" s="86"/>
      <c r="E27" s="87"/>
      <c r="F27" s="87"/>
      <c r="G27" s="88"/>
      <c r="H27" s="15"/>
    </row>
    <row r="28" spans="1:8" ht="15.75" customHeight="1" x14ac:dyDescent="0.35">
      <c r="A28" s="83" t="s">
        <v>23</v>
      </c>
      <c r="B28" s="13"/>
      <c r="C28" s="14"/>
      <c r="D28" s="86"/>
      <c r="E28" s="87"/>
      <c r="F28" s="87"/>
      <c r="G28" s="88"/>
      <c r="H28" s="15"/>
    </row>
    <row r="29" spans="1:8" ht="15.75" customHeight="1" x14ac:dyDescent="0.35">
      <c r="A29" s="83" t="s">
        <v>24</v>
      </c>
      <c r="B29" s="13"/>
      <c r="C29" s="14"/>
      <c r="D29" s="86"/>
      <c r="E29" s="87"/>
      <c r="F29" s="87"/>
      <c r="G29" s="88"/>
      <c r="H29" s="15"/>
    </row>
    <row r="30" spans="1:8" ht="15.75" customHeight="1" x14ac:dyDescent="0.35">
      <c r="A30" s="83" t="s">
        <v>124</v>
      </c>
      <c r="B30" s="13"/>
      <c r="C30" s="14"/>
      <c r="D30" s="86"/>
      <c r="E30" s="87"/>
      <c r="F30" s="87"/>
      <c r="G30" s="88"/>
      <c r="H30" s="15"/>
    </row>
    <row r="31" spans="1:8" ht="15.75" customHeight="1" x14ac:dyDescent="0.35">
      <c r="A31" s="83" t="s">
        <v>27</v>
      </c>
      <c r="B31" s="13"/>
      <c r="C31" s="14"/>
      <c r="D31" s="86">
        <v>1</v>
      </c>
      <c r="E31" s="87">
        <v>76507</v>
      </c>
      <c r="F31" s="87">
        <v>23736</v>
      </c>
      <c r="G31" s="88">
        <f>F31/E31</f>
        <v>0.31024612126994916</v>
      </c>
      <c r="H31" s="15"/>
    </row>
    <row r="32" spans="1:8" ht="15.75" customHeight="1" x14ac:dyDescent="0.35">
      <c r="A32" s="83" t="s">
        <v>57</v>
      </c>
      <c r="B32" s="13"/>
      <c r="C32" s="14"/>
      <c r="D32" s="86"/>
      <c r="E32" s="87"/>
      <c r="F32" s="87"/>
      <c r="G32" s="88"/>
      <c r="H32" s="15"/>
    </row>
    <row r="33" spans="1:8" ht="15.75" customHeight="1" x14ac:dyDescent="0.35">
      <c r="A33" s="83" t="s">
        <v>132</v>
      </c>
      <c r="B33" s="13"/>
      <c r="C33" s="14"/>
      <c r="D33" s="86"/>
      <c r="E33" s="87"/>
      <c r="F33" s="87"/>
      <c r="G33" s="88"/>
      <c r="H33" s="15"/>
    </row>
    <row r="34" spans="1:8" ht="15.75" customHeight="1" x14ac:dyDescent="0.35">
      <c r="A34" s="83" t="s">
        <v>148</v>
      </c>
      <c r="B34" s="13"/>
      <c r="C34" s="14"/>
      <c r="D34" s="86"/>
      <c r="E34" s="87"/>
      <c r="F34" s="87"/>
      <c r="G34" s="88"/>
      <c r="H34" s="15"/>
    </row>
    <row r="35" spans="1:8" ht="15.75" customHeight="1" x14ac:dyDescent="0.35">
      <c r="A35" s="16" t="s">
        <v>28</v>
      </c>
      <c r="B35" s="13"/>
      <c r="C35" s="14"/>
      <c r="D35" s="90"/>
      <c r="E35" s="108"/>
      <c r="F35" s="87"/>
      <c r="G35" s="92"/>
      <c r="H35" s="15"/>
    </row>
    <row r="36" spans="1:8" ht="15.75" customHeight="1" x14ac:dyDescent="0.35">
      <c r="A36" s="16" t="s">
        <v>47</v>
      </c>
      <c r="B36" s="13"/>
      <c r="C36" s="14"/>
      <c r="D36" s="90"/>
      <c r="E36" s="108"/>
      <c r="F36" s="87"/>
      <c r="G36" s="92"/>
      <c r="H36" s="15"/>
    </row>
    <row r="37" spans="1:8" ht="15.75" customHeight="1" x14ac:dyDescent="0.35">
      <c r="A37" s="16" t="s">
        <v>30</v>
      </c>
      <c r="B37" s="13"/>
      <c r="C37" s="14"/>
      <c r="D37" s="90"/>
      <c r="E37" s="91"/>
      <c r="F37" s="89"/>
      <c r="G37" s="92"/>
      <c r="H37" s="15"/>
    </row>
    <row r="38" spans="1:8" ht="15.75" customHeight="1" x14ac:dyDescent="0.35">
      <c r="A38" s="17"/>
      <c r="B38" s="18"/>
      <c r="C38" s="14"/>
      <c r="D38" s="90"/>
      <c r="E38" s="93"/>
      <c r="F38" s="93"/>
      <c r="G38" s="92"/>
      <c r="H38" s="15"/>
    </row>
    <row r="39" spans="1:8" ht="15.75" customHeight="1" x14ac:dyDescent="0.35">
      <c r="A39" s="19" t="s">
        <v>31</v>
      </c>
      <c r="B39" s="20"/>
      <c r="C39" s="21"/>
      <c r="D39" s="94">
        <f>SUM(D9:D38)</f>
        <v>10</v>
      </c>
      <c r="E39" s="95">
        <f>SUM(E9:E38)</f>
        <v>659075</v>
      </c>
      <c r="F39" s="95">
        <f>SUM(F9:F38)</f>
        <v>171123.5</v>
      </c>
      <c r="G39" s="96">
        <f>F39/E39</f>
        <v>0.25964192239123013</v>
      </c>
      <c r="H39" s="15"/>
    </row>
    <row r="40" spans="1:8" ht="15.75" customHeight="1" x14ac:dyDescent="0.35">
      <c r="A40" s="22"/>
      <c r="B40" s="22"/>
      <c r="C40" s="22"/>
      <c r="D40" s="97"/>
      <c r="E40" s="98"/>
      <c r="F40" s="99"/>
      <c r="G40" s="99"/>
      <c r="H40" s="2"/>
    </row>
    <row r="41" spans="1:8" ht="15.75" customHeight="1" x14ac:dyDescent="0.35">
      <c r="A41" s="23" t="s">
        <v>32</v>
      </c>
      <c r="B41" s="24"/>
      <c r="C41" s="24"/>
      <c r="D41" s="25"/>
      <c r="E41" s="100"/>
      <c r="F41" s="101"/>
      <c r="G41" s="101"/>
      <c r="H41" s="2"/>
    </row>
    <row r="42" spans="1:8" ht="15.75" customHeight="1" x14ac:dyDescent="0.35">
      <c r="A42" s="26"/>
      <c r="B42" s="26"/>
      <c r="C42" s="26"/>
      <c r="D42" s="102"/>
      <c r="E42" s="25" t="s">
        <v>33</v>
      </c>
      <c r="F42" s="25" t="s">
        <v>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01" t="s">
        <v>35</v>
      </c>
      <c r="H43" s="2"/>
    </row>
    <row r="44" spans="1:8" ht="15.75" customHeight="1" x14ac:dyDescent="0.35">
      <c r="A44" s="27" t="s">
        <v>36</v>
      </c>
      <c r="B44" s="28"/>
      <c r="C44" s="14"/>
      <c r="D44" s="86">
        <v>24</v>
      </c>
      <c r="E44" s="87">
        <v>886757.7</v>
      </c>
      <c r="F44" s="87">
        <v>48728.9</v>
      </c>
      <c r="G44" s="88">
        <f>1-(+F44/E44)</f>
        <v>0.94504823583714015</v>
      </c>
      <c r="H44" s="15"/>
    </row>
    <row r="45" spans="1:8" ht="15.75" customHeight="1" x14ac:dyDescent="0.35">
      <c r="A45" s="27" t="s">
        <v>37</v>
      </c>
      <c r="B45" s="28"/>
      <c r="C45" s="14"/>
      <c r="D45" s="86"/>
      <c r="E45" s="87"/>
      <c r="F45" s="87"/>
      <c r="G45" s="88"/>
      <c r="H45" s="15"/>
    </row>
    <row r="46" spans="1:8" ht="15.75" customHeight="1" x14ac:dyDescent="0.35">
      <c r="A46" s="27" t="s">
        <v>38</v>
      </c>
      <c r="B46" s="28"/>
      <c r="C46" s="14"/>
      <c r="D46" s="86">
        <v>38</v>
      </c>
      <c r="E46" s="87">
        <v>1170649.75</v>
      </c>
      <c r="F46" s="87">
        <v>125185.39</v>
      </c>
      <c r="G46" s="88">
        <f>1-(+F46/E46)</f>
        <v>0.89306332658423238</v>
      </c>
      <c r="H46" s="15"/>
    </row>
    <row r="47" spans="1:8" ht="15.75" customHeight="1" x14ac:dyDescent="0.35">
      <c r="A47" s="27" t="s">
        <v>39</v>
      </c>
      <c r="B47" s="28"/>
      <c r="C47" s="14"/>
      <c r="D47" s="86">
        <v>12</v>
      </c>
      <c r="E47" s="87">
        <v>851443</v>
      </c>
      <c r="F47" s="87">
        <v>103305.5</v>
      </c>
      <c r="G47" s="88">
        <f>1-(+F47/E47)</f>
        <v>0.87867009300681309</v>
      </c>
      <c r="H47" s="15"/>
    </row>
    <row r="48" spans="1:8" ht="15.75" customHeight="1" x14ac:dyDescent="0.35">
      <c r="A48" s="27" t="s">
        <v>40</v>
      </c>
      <c r="B48" s="28"/>
      <c r="C48" s="14"/>
      <c r="D48" s="86">
        <v>32</v>
      </c>
      <c r="E48" s="87">
        <v>1163247.0900000001</v>
      </c>
      <c r="F48" s="87">
        <v>81492.22</v>
      </c>
      <c r="G48" s="88">
        <f>1-(+F48/E48)</f>
        <v>0.92994418752425156</v>
      </c>
      <c r="H48" s="15"/>
    </row>
    <row r="49" spans="1:8" ht="15.75" customHeight="1" x14ac:dyDescent="0.35">
      <c r="A49" s="27" t="s">
        <v>41</v>
      </c>
      <c r="B49" s="28"/>
      <c r="C49" s="14"/>
      <c r="D49" s="86"/>
      <c r="E49" s="87"/>
      <c r="F49" s="87"/>
      <c r="G49" s="88"/>
      <c r="H49" s="15"/>
    </row>
    <row r="50" spans="1:8" ht="15.75" customHeight="1" x14ac:dyDescent="0.35">
      <c r="A50" s="27" t="s">
        <v>42</v>
      </c>
      <c r="B50" s="28"/>
      <c r="C50" s="14"/>
      <c r="D50" s="86">
        <v>11</v>
      </c>
      <c r="E50" s="87">
        <v>1196076</v>
      </c>
      <c r="F50" s="87">
        <v>99150.5</v>
      </c>
      <c r="G50" s="88">
        <f>1-(+F50/E50)</f>
        <v>0.9171035118169748</v>
      </c>
      <c r="H50" s="15"/>
    </row>
    <row r="51" spans="1:8" ht="15.75" customHeight="1" x14ac:dyDescent="0.35">
      <c r="A51" s="27" t="s">
        <v>43</v>
      </c>
      <c r="B51" s="28"/>
      <c r="C51" s="14"/>
      <c r="D51" s="86"/>
      <c r="E51" s="87"/>
      <c r="F51" s="87"/>
      <c r="G51" s="88"/>
      <c r="H51" s="15"/>
    </row>
    <row r="52" spans="1:8" ht="15.75" customHeight="1" x14ac:dyDescent="0.35">
      <c r="A52" s="27" t="s">
        <v>44</v>
      </c>
      <c r="B52" s="28"/>
      <c r="C52" s="14"/>
      <c r="D52" s="86"/>
      <c r="E52" s="87"/>
      <c r="F52" s="87"/>
      <c r="G52" s="88"/>
      <c r="H52" s="15"/>
    </row>
    <row r="53" spans="1:8" ht="15.75" customHeight="1" x14ac:dyDescent="0.35">
      <c r="A53" s="27" t="s">
        <v>65</v>
      </c>
      <c r="B53" s="30"/>
      <c r="C53" s="14"/>
      <c r="D53" s="86">
        <v>323</v>
      </c>
      <c r="E53" s="87">
        <v>19496050.629999999</v>
      </c>
      <c r="F53" s="87">
        <v>2292383.9500000002</v>
      </c>
      <c r="G53" s="88">
        <f>1-(+F53/E53)</f>
        <v>0.88241803463145807</v>
      </c>
      <c r="H53" s="15"/>
    </row>
    <row r="54" spans="1:8" ht="15.75" customHeight="1" x14ac:dyDescent="0.35">
      <c r="A54" s="27" t="s">
        <v>66</v>
      </c>
      <c r="B54" s="30"/>
      <c r="C54" s="14"/>
      <c r="D54" s="86"/>
      <c r="E54" s="87"/>
      <c r="F54" s="87"/>
      <c r="G54" s="88"/>
      <c r="H54" s="15"/>
    </row>
    <row r="55" spans="1:8" ht="15.75" customHeight="1" x14ac:dyDescent="0.35">
      <c r="A55" s="31" t="s">
        <v>45</v>
      </c>
      <c r="B55" s="30"/>
      <c r="C55" s="14"/>
      <c r="D55" s="90"/>
      <c r="E55" s="109"/>
      <c r="F55" s="87"/>
      <c r="G55" s="92"/>
      <c r="H55" s="15"/>
    </row>
    <row r="56" spans="1:8" ht="15.75" customHeight="1" x14ac:dyDescent="0.35">
      <c r="A56" s="16" t="s">
        <v>46</v>
      </c>
      <c r="B56" s="28"/>
      <c r="C56" s="14"/>
      <c r="D56" s="90"/>
      <c r="E56" s="109"/>
      <c r="F56" s="87"/>
      <c r="G56" s="92"/>
      <c r="H56" s="15"/>
    </row>
    <row r="57" spans="1:8" ht="15.75" customHeight="1" x14ac:dyDescent="0.35">
      <c r="A57" s="16" t="s">
        <v>29</v>
      </c>
      <c r="B57" s="28"/>
      <c r="C57" s="14"/>
      <c r="D57" s="90"/>
      <c r="E57" s="108"/>
      <c r="F57" s="87"/>
      <c r="G57" s="92"/>
      <c r="H57" s="15"/>
    </row>
    <row r="58" spans="1:8" ht="15.75" customHeight="1" x14ac:dyDescent="0.35">
      <c r="A58" s="16" t="s">
        <v>30</v>
      </c>
      <c r="B58" s="28"/>
      <c r="C58" s="14"/>
      <c r="D58" s="90"/>
      <c r="E58" s="108"/>
      <c r="F58" s="87"/>
      <c r="G58" s="92"/>
      <c r="H58" s="15"/>
    </row>
    <row r="59" spans="1:8" ht="15.75" customHeight="1" x14ac:dyDescent="0.35">
      <c r="A59" s="32"/>
      <c r="B59" s="18"/>
      <c r="C59" s="14"/>
      <c r="D59" s="90"/>
      <c r="E59" s="93"/>
      <c r="F59" s="93"/>
      <c r="G59" s="92"/>
      <c r="H59" s="15"/>
    </row>
    <row r="60" spans="1:8" ht="15.75" customHeight="1" x14ac:dyDescent="0.35">
      <c r="A60" s="20" t="s">
        <v>48</v>
      </c>
      <c r="B60" s="20"/>
      <c r="C60" s="21"/>
      <c r="D60" s="94">
        <f>SUM(D44:D56)</f>
        <v>440</v>
      </c>
      <c r="E60" s="95">
        <f>SUM(E44:E59)</f>
        <v>24764224.169999998</v>
      </c>
      <c r="F60" s="95">
        <f>SUM(F44:F59)</f>
        <v>2750246.46</v>
      </c>
      <c r="G60" s="96">
        <f>1-(F60/E60)</f>
        <v>0.88894275705468218</v>
      </c>
      <c r="H60" s="15"/>
    </row>
    <row r="61" spans="1:8" ht="15.75" customHeight="1" x14ac:dyDescent="0.35">
      <c r="A61" s="33"/>
      <c r="B61" s="33"/>
      <c r="C61" s="33"/>
      <c r="D61" s="111"/>
      <c r="E61" s="105"/>
      <c r="F61" s="34"/>
      <c r="G61" s="34"/>
      <c r="H61" s="2"/>
    </row>
    <row r="62" spans="1:8" ht="15.75" customHeight="1" x14ac:dyDescent="0.35">
      <c r="A62" s="35" t="s">
        <v>49</v>
      </c>
      <c r="B62" s="36"/>
      <c r="C62" s="36"/>
      <c r="D62" s="51"/>
      <c r="E62" s="36"/>
      <c r="F62" s="37">
        <f>F60+F39</f>
        <v>2921369.96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50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53</v>
      </c>
      <c r="B68" s="39"/>
      <c r="C68" s="39"/>
      <c r="D68" s="39"/>
      <c r="E68" s="39"/>
      <c r="F68" s="37"/>
      <c r="G68" s="39"/>
      <c r="H68" s="2"/>
    </row>
  </sheetData>
  <phoneticPr fontId="17" type="noConversion"/>
  <pageMargins left="0.75" right="0.75" top="1" bottom="1" header="0.5" footer="0.5"/>
  <pageSetup scale="6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87"/>
      <c r="F9" s="87"/>
      <c r="G9" s="117"/>
      <c r="H9" s="15"/>
    </row>
    <row r="10" spans="1:8" ht="15.75" x14ac:dyDescent="0.25">
      <c r="A10" s="106" t="s">
        <v>11</v>
      </c>
      <c r="B10" s="13"/>
      <c r="C10" s="14"/>
      <c r="D10" s="86">
        <v>4</v>
      </c>
      <c r="E10" s="87">
        <v>1098322</v>
      </c>
      <c r="F10" s="87">
        <v>129118.5</v>
      </c>
      <c r="G10" s="117">
        <f>F10/E10</f>
        <v>0.11755978665637218</v>
      </c>
      <c r="H10" s="15"/>
    </row>
    <row r="11" spans="1:8" ht="15.75" x14ac:dyDescent="0.25">
      <c r="A11" s="106" t="s">
        <v>80</v>
      </c>
      <c r="B11" s="13"/>
      <c r="C11" s="14"/>
      <c r="D11" s="86">
        <v>1</v>
      </c>
      <c r="E11" s="87">
        <v>325845</v>
      </c>
      <c r="F11" s="87">
        <v>84320</v>
      </c>
      <c r="G11" s="117">
        <f>F11/E11</f>
        <v>0.25877334315395356</v>
      </c>
      <c r="H11" s="15"/>
    </row>
    <row r="12" spans="1:8" ht="15.75" x14ac:dyDescent="0.25">
      <c r="A12" s="106" t="s">
        <v>25</v>
      </c>
      <c r="B12" s="13"/>
      <c r="C12" s="14"/>
      <c r="D12" s="86">
        <v>1</v>
      </c>
      <c r="E12" s="87">
        <v>285408</v>
      </c>
      <c r="F12" s="87">
        <v>104076</v>
      </c>
      <c r="G12" s="117">
        <f>F12/E12</f>
        <v>0.36465691220988899</v>
      </c>
      <c r="H12" s="15"/>
    </row>
    <row r="13" spans="1:8" ht="15.75" x14ac:dyDescent="0.25">
      <c r="A13" s="106" t="s">
        <v>81</v>
      </c>
      <c r="B13" s="13"/>
      <c r="C13" s="14"/>
      <c r="D13" s="86">
        <v>27</v>
      </c>
      <c r="E13" s="87">
        <v>4027662</v>
      </c>
      <c r="F13" s="87">
        <v>725632</v>
      </c>
      <c r="G13" s="117">
        <f>F13/E13</f>
        <v>0.18016208907301556</v>
      </c>
      <c r="H13" s="15"/>
    </row>
    <row r="14" spans="1:8" ht="15.75" x14ac:dyDescent="0.25">
      <c r="A14" s="106" t="s">
        <v>136</v>
      </c>
      <c r="B14" s="13"/>
      <c r="C14" s="14"/>
      <c r="D14" s="86">
        <v>1</v>
      </c>
      <c r="E14" s="87">
        <v>206162</v>
      </c>
      <c r="F14" s="87">
        <v>62902</v>
      </c>
      <c r="G14" s="117">
        <f>F14/E14</f>
        <v>0.30510957402431099</v>
      </c>
      <c r="H14" s="15"/>
    </row>
    <row r="15" spans="1:8" ht="15.75" x14ac:dyDescent="0.25">
      <c r="A15" s="106" t="s">
        <v>125</v>
      </c>
      <c r="B15" s="13"/>
      <c r="C15" s="14"/>
      <c r="D15" s="86"/>
      <c r="E15" s="87"/>
      <c r="F15" s="87"/>
      <c r="G15" s="117"/>
      <c r="H15" s="15"/>
    </row>
    <row r="16" spans="1:8" ht="15.75" x14ac:dyDescent="0.25">
      <c r="A16" s="106" t="s">
        <v>134</v>
      </c>
      <c r="B16" s="13"/>
      <c r="C16" s="14"/>
      <c r="D16" s="86">
        <v>1</v>
      </c>
      <c r="E16" s="87">
        <v>295884</v>
      </c>
      <c r="F16" s="87">
        <v>94684</v>
      </c>
      <c r="G16" s="117">
        <f t="shared" ref="G16:G22" si="0">F16/E16</f>
        <v>0.3200037852671993</v>
      </c>
      <c r="H16" s="15"/>
    </row>
    <row r="17" spans="1:8" ht="15.75" x14ac:dyDescent="0.25">
      <c r="A17" s="106" t="s">
        <v>59</v>
      </c>
      <c r="B17" s="13"/>
      <c r="C17" s="14"/>
      <c r="D17" s="86"/>
      <c r="E17" s="87"/>
      <c r="F17" s="87"/>
      <c r="G17" s="117"/>
      <c r="H17" s="15"/>
    </row>
    <row r="18" spans="1:8" ht="15.75" x14ac:dyDescent="0.25">
      <c r="A18" s="106" t="s">
        <v>14</v>
      </c>
      <c r="B18" s="13"/>
      <c r="C18" s="14"/>
      <c r="D18" s="86">
        <v>2</v>
      </c>
      <c r="E18" s="87">
        <v>1357391</v>
      </c>
      <c r="F18" s="87">
        <v>210771</v>
      </c>
      <c r="G18" s="117">
        <f t="shared" si="0"/>
        <v>0.15527655627597353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87">
        <v>1357892</v>
      </c>
      <c r="F19" s="87">
        <v>263845</v>
      </c>
      <c r="G19" s="117">
        <f t="shared" si="0"/>
        <v>0.19430484898651734</v>
      </c>
      <c r="H19" s="15"/>
    </row>
    <row r="20" spans="1:8" ht="15.75" x14ac:dyDescent="0.25">
      <c r="A20" s="83" t="s">
        <v>142</v>
      </c>
      <c r="B20" s="13"/>
      <c r="C20" s="14"/>
      <c r="D20" s="86"/>
      <c r="E20" s="87"/>
      <c r="F20" s="87"/>
      <c r="G20" s="117"/>
      <c r="H20" s="15"/>
    </row>
    <row r="21" spans="1:8" ht="15.75" x14ac:dyDescent="0.25">
      <c r="A21" s="106" t="s">
        <v>82</v>
      </c>
      <c r="B21" s="13"/>
      <c r="C21" s="14"/>
      <c r="D21" s="86">
        <v>3</v>
      </c>
      <c r="E21" s="87">
        <v>2205880</v>
      </c>
      <c r="F21" s="87">
        <v>170395.5</v>
      </c>
      <c r="G21" s="117">
        <f t="shared" si="0"/>
        <v>7.724604239577855E-2</v>
      </c>
      <c r="H21" s="15"/>
    </row>
    <row r="22" spans="1:8" ht="15.75" x14ac:dyDescent="0.25">
      <c r="A22" s="106" t="s">
        <v>109</v>
      </c>
      <c r="B22" s="13"/>
      <c r="C22" s="14"/>
      <c r="D22" s="86">
        <v>1</v>
      </c>
      <c r="E22" s="87">
        <v>326689</v>
      </c>
      <c r="F22" s="87">
        <v>89985</v>
      </c>
      <c r="G22" s="117">
        <f t="shared" si="0"/>
        <v>0.27544545423935302</v>
      </c>
      <c r="H22" s="15"/>
    </row>
    <row r="23" spans="1:8" ht="15.75" x14ac:dyDescent="0.25">
      <c r="A23" s="106" t="s">
        <v>78</v>
      </c>
      <c r="B23" s="13"/>
      <c r="C23" s="14"/>
      <c r="D23" s="86"/>
      <c r="E23" s="87"/>
      <c r="F23" s="87"/>
      <c r="G23" s="117"/>
      <c r="H23" s="15"/>
    </row>
    <row r="24" spans="1:8" ht="15.75" x14ac:dyDescent="0.25">
      <c r="A24" s="106" t="s">
        <v>83</v>
      </c>
      <c r="B24" s="13"/>
      <c r="C24" s="14"/>
      <c r="D24" s="86"/>
      <c r="E24" s="87"/>
      <c r="F24" s="87"/>
      <c r="G24" s="117"/>
      <c r="H24" s="15"/>
    </row>
    <row r="25" spans="1:8" ht="15.75" x14ac:dyDescent="0.25">
      <c r="A25" s="107" t="s">
        <v>20</v>
      </c>
      <c r="B25" s="13"/>
      <c r="C25" s="14"/>
      <c r="D25" s="86">
        <v>6</v>
      </c>
      <c r="E25" s="87">
        <v>1483184</v>
      </c>
      <c r="F25" s="87">
        <v>410089</v>
      </c>
      <c r="G25" s="117">
        <f>F25/E25</f>
        <v>0.27649233001434753</v>
      </c>
      <c r="H25" s="15"/>
    </row>
    <row r="26" spans="1:8" ht="15.75" x14ac:dyDescent="0.25">
      <c r="A26" s="107" t="s">
        <v>21</v>
      </c>
      <c r="B26" s="13"/>
      <c r="C26" s="14"/>
      <c r="D26" s="86">
        <v>17</v>
      </c>
      <c r="E26" s="87">
        <v>148198</v>
      </c>
      <c r="F26" s="87">
        <v>148198</v>
      </c>
      <c r="G26" s="117">
        <f>F26/E26</f>
        <v>1</v>
      </c>
      <c r="H26" s="15"/>
    </row>
    <row r="27" spans="1:8" ht="15.75" x14ac:dyDescent="0.25">
      <c r="A27" s="83" t="s">
        <v>22</v>
      </c>
      <c r="B27" s="13"/>
      <c r="C27" s="14"/>
      <c r="D27" s="86"/>
      <c r="E27" s="87"/>
      <c r="F27" s="87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87">
        <v>50949</v>
      </c>
      <c r="F28" s="87">
        <v>-6153</v>
      </c>
      <c r="G28" s="117">
        <f>F28/E28</f>
        <v>-0.12076782665017959</v>
      </c>
      <c r="H28" s="15"/>
    </row>
    <row r="29" spans="1:8" ht="15.75" x14ac:dyDescent="0.25">
      <c r="A29" s="83" t="s">
        <v>24</v>
      </c>
      <c r="B29" s="13"/>
      <c r="C29" s="14"/>
      <c r="D29" s="86"/>
      <c r="E29" s="87"/>
      <c r="F29" s="87"/>
      <c r="G29" s="117"/>
      <c r="H29" s="15"/>
    </row>
    <row r="30" spans="1:8" ht="15.75" x14ac:dyDescent="0.25">
      <c r="A30" s="83" t="s">
        <v>117</v>
      </c>
      <c r="B30" s="13"/>
      <c r="C30" s="14"/>
      <c r="D30" s="86"/>
      <c r="E30" s="87"/>
      <c r="F30" s="87"/>
      <c r="G30" s="117"/>
      <c r="H30" s="15"/>
    </row>
    <row r="31" spans="1:8" ht="15.75" x14ac:dyDescent="0.25">
      <c r="A31" s="83" t="s">
        <v>84</v>
      </c>
      <c r="B31" s="13"/>
      <c r="C31" s="14"/>
      <c r="D31" s="86">
        <v>2</v>
      </c>
      <c r="E31" s="87">
        <v>261381</v>
      </c>
      <c r="F31" s="87">
        <v>64562</v>
      </c>
      <c r="G31" s="117">
        <f>F31/E31</f>
        <v>0.24700341646867982</v>
      </c>
      <c r="H31" s="15"/>
    </row>
    <row r="32" spans="1:8" ht="15.75" x14ac:dyDescent="0.25">
      <c r="A32" s="83" t="s">
        <v>130</v>
      </c>
      <c r="B32" s="13"/>
      <c r="C32" s="14"/>
      <c r="D32" s="86"/>
      <c r="E32" s="87"/>
      <c r="F32" s="87"/>
      <c r="G32" s="117"/>
      <c r="H32" s="15"/>
    </row>
    <row r="33" spans="1:8" ht="15.75" x14ac:dyDescent="0.25">
      <c r="A33" s="83" t="s">
        <v>27</v>
      </c>
      <c r="B33" s="13"/>
      <c r="C33" s="14"/>
      <c r="D33" s="86">
        <v>2</v>
      </c>
      <c r="E33" s="87">
        <v>600020</v>
      </c>
      <c r="F33" s="87">
        <v>137342.29</v>
      </c>
      <c r="G33" s="117">
        <f>F33/E33</f>
        <v>0.22889618679377355</v>
      </c>
      <c r="H33" s="15"/>
    </row>
    <row r="34" spans="1:8" ht="15.75" x14ac:dyDescent="0.25">
      <c r="A34" s="83" t="s">
        <v>85</v>
      </c>
      <c r="B34" s="13"/>
      <c r="C34" s="14"/>
      <c r="D34" s="86">
        <v>3</v>
      </c>
      <c r="E34" s="87">
        <v>2263095</v>
      </c>
      <c r="F34" s="87">
        <v>406793</v>
      </c>
      <c r="G34" s="117">
        <f>F34/E34</f>
        <v>0.17975073958450705</v>
      </c>
      <c r="H34" s="15"/>
    </row>
    <row r="35" spans="1:8" x14ac:dyDescent="0.2">
      <c r="A35" s="16" t="s">
        <v>28</v>
      </c>
      <c r="B35" s="13"/>
      <c r="C35" s="14"/>
      <c r="D35" s="90"/>
      <c r="E35" s="108">
        <v>19350</v>
      </c>
      <c r="F35" s="87">
        <v>2580</v>
      </c>
      <c r="G35" s="118"/>
      <c r="H35" s="15"/>
    </row>
    <row r="36" spans="1:8" x14ac:dyDescent="0.2">
      <c r="A36" s="16" t="s">
        <v>47</v>
      </c>
      <c r="B36" s="13"/>
      <c r="C36" s="14"/>
      <c r="D36" s="90"/>
      <c r="E36" s="108"/>
      <c r="F36" s="87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73</v>
      </c>
      <c r="E39" s="95">
        <f>SUM(E9:E38)</f>
        <v>16313312</v>
      </c>
      <c r="F39" s="95">
        <f>SUM(F9:F38)</f>
        <v>3099140.29</v>
      </c>
      <c r="G39" s="119">
        <f>F39/E39</f>
        <v>0.18997615505668008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122</v>
      </c>
      <c r="E44" s="87">
        <v>18665059.449999999</v>
      </c>
      <c r="F44" s="87">
        <v>1039417.11</v>
      </c>
      <c r="G44" s="117">
        <f>1-(+F44/E44)</f>
        <v>0.94431214576174305</v>
      </c>
      <c r="H44" s="15"/>
    </row>
    <row r="45" spans="1:8" ht="15.75" x14ac:dyDescent="0.25">
      <c r="A45" s="27" t="s">
        <v>37</v>
      </c>
      <c r="B45" s="28"/>
      <c r="C45" s="14"/>
      <c r="D45" s="86">
        <v>4</v>
      </c>
      <c r="E45" s="87">
        <v>3056147.2</v>
      </c>
      <c r="F45" s="87">
        <v>236943.43</v>
      </c>
      <c r="G45" s="117">
        <f>1-(+F45/E45)</f>
        <v>0.92246988953935205</v>
      </c>
      <c r="H45" s="15"/>
    </row>
    <row r="46" spans="1:8" ht="15.75" x14ac:dyDescent="0.25">
      <c r="A46" s="27" t="s">
        <v>38</v>
      </c>
      <c r="B46" s="28"/>
      <c r="C46" s="14"/>
      <c r="D46" s="86">
        <v>376</v>
      </c>
      <c r="E46" s="87">
        <v>27299037.75</v>
      </c>
      <c r="F46" s="87">
        <v>1416089.18</v>
      </c>
      <c r="G46" s="117">
        <f>1-(+F46/E46)</f>
        <v>0.94812677307646132</v>
      </c>
      <c r="H46" s="15"/>
    </row>
    <row r="47" spans="1:8" ht="15.75" x14ac:dyDescent="0.25">
      <c r="A47" s="27" t="s">
        <v>39</v>
      </c>
      <c r="B47" s="28"/>
      <c r="C47" s="14"/>
      <c r="D47" s="86">
        <v>37</v>
      </c>
      <c r="E47" s="87">
        <v>3854977.5</v>
      </c>
      <c r="F47" s="87">
        <v>328605.01</v>
      </c>
      <c r="G47" s="117">
        <f>1-(+F47/E47)</f>
        <v>0.91475825474986561</v>
      </c>
      <c r="H47" s="15"/>
    </row>
    <row r="48" spans="1:8" ht="15.75" x14ac:dyDescent="0.25">
      <c r="A48" s="27" t="s">
        <v>40</v>
      </c>
      <c r="B48" s="28"/>
      <c r="C48" s="14"/>
      <c r="D48" s="86">
        <v>139</v>
      </c>
      <c r="E48" s="87">
        <v>23235122.300000001</v>
      </c>
      <c r="F48" s="87">
        <v>1419620.04</v>
      </c>
      <c r="G48" s="117">
        <f>1-(+F48/E48)</f>
        <v>0.93890197685768151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49</v>
      </c>
      <c r="E50" s="87">
        <v>6399479</v>
      </c>
      <c r="F50" s="87">
        <v>349355.29</v>
      </c>
      <c r="G50" s="117">
        <f>1-(+F50/E50)</f>
        <v>0.94540879187196336</v>
      </c>
      <c r="H50" s="15"/>
    </row>
    <row r="51" spans="1:8" ht="15.75" x14ac:dyDescent="0.25">
      <c r="A51" s="27" t="s">
        <v>43</v>
      </c>
      <c r="B51" s="28"/>
      <c r="C51" s="14"/>
      <c r="D51" s="86">
        <v>8</v>
      </c>
      <c r="E51" s="87">
        <v>1342990</v>
      </c>
      <c r="F51" s="87">
        <v>149790</v>
      </c>
      <c r="G51" s="117">
        <f>1-(+F51/E51)</f>
        <v>0.88846529013618869</v>
      </c>
      <c r="H51" s="15"/>
    </row>
    <row r="52" spans="1:8" ht="15.75" x14ac:dyDescent="0.25">
      <c r="A52" s="54" t="s">
        <v>44</v>
      </c>
      <c r="B52" s="28"/>
      <c r="C52" s="14"/>
      <c r="D52" s="86">
        <v>6</v>
      </c>
      <c r="E52" s="87">
        <v>528075</v>
      </c>
      <c r="F52" s="87">
        <v>26300</v>
      </c>
      <c r="G52" s="117">
        <f>1-(+F52/E52)</f>
        <v>0.95019646830469151</v>
      </c>
      <c r="H52" s="15"/>
    </row>
    <row r="53" spans="1:8" ht="15.75" x14ac:dyDescent="0.25">
      <c r="A53" s="55" t="s">
        <v>64</v>
      </c>
      <c r="B53" s="28"/>
      <c r="C53" s="14"/>
      <c r="D53" s="86">
        <v>2</v>
      </c>
      <c r="E53" s="87">
        <v>112200</v>
      </c>
      <c r="F53" s="87">
        <v>31300</v>
      </c>
      <c r="G53" s="117">
        <f>1-(+F53/E53)</f>
        <v>0.72103386809269154</v>
      </c>
      <c r="H53" s="15"/>
    </row>
    <row r="54" spans="1:8" ht="15.75" x14ac:dyDescent="0.25">
      <c r="A54" s="27" t="s">
        <v>110</v>
      </c>
      <c r="B54" s="28"/>
      <c r="C54" s="14"/>
      <c r="D54" s="86">
        <v>1653</v>
      </c>
      <c r="E54" s="87">
        <v>109606023.16</v>
      </c>
      <c r="F54" s="87">
        <v>12729149.619999999</v>
      </c>
      <c r="G54" s="117">
        <f>1-(+F54/E54)</f>
        <v>0.88386450622865564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x14ac:dyDescent="0.2">
      <c r="A56" s="31" t="s">
        <v>45</v>
      </c>
      <c r="B56" s="30"/>
      <c r="C56" s="14"/>
      <c r="D56" s="90"/>
      <c r="E56" s="109"/>
      <c r="F56" s="87"/>
      <c r="G56" s="118"/>
      <c r="H56" s="15"/>
    </row>
    <row r="57" spans="1:8" x14ac:dyDescent="0.2">
      <c r="A57" s="16" t="s">
        <v>46</v>
      </c>
      <c r="B57" s="28"/>
      <c r="C57" s="14"/>
      <c r="D57" s="90"/>
      <c r="E57" s="109"/>
      <c r="F57" s="87"/>
      <c r="G57" s="118"/>
      <c r="H57" s="15"/>
    </row>
    <row r="58" spans="1:8" x14ac:dyDescent="0.2">
      <c r="A58" s="16" t="s">
        <v>29</v>
      </c>
      <c r="B58" s="28"/>
      <c r="C58" s="14"/>
      <c r="D58" s="90"/>
      <c r="E58" s="108"/>
      <c r="F58" s="87"/>
      <c r="G58" s="118"/>
      <c r="H58" s="15"/>
    </row>
    <row r="59" spans="1:8" x14ac:dyDescent="0.2">
      <c r="A59" s="16" t="s">
        <v>30</v>
      </c>
      <c r="B59" s="28"/>
      <c r="C59" s="14"/>
      <c r="D59" s="90"/>
      <c r="E59" s="108"/>
      <c r="F59" s="87"/>
      <c r="G59" s="118"/>
      <c r="H59" s="15"/>
    </row>
    <row r="60" spans="1:8" ht="15.75" x14ac:dyDescent="0.25">
      <c r="A60" s="32"/>
      <c r="B60" s="18"/>
      <c r="C60" s="14"/>
      <c r="D60" s="90"/>
      <c r="E60" s="93"/>
      <c r="F60" s="93"/>
      <c r="G60" s="118"/>
      <c r="H60" s="2"/>
    </row>
    <row r="61" spans="1:8" ht="15.75" x14ac:dyDescent="0.25">
      <c r="A61" s="20" t="s">
        <v>48</v>
      </c>
      <c r="B61" s="20"/>
      <c r="C61" s="21"/>
      <c r="D61" s="94">
        <f>SUM(D44:D57)</f>
        <v>2396</v>
      </c>
      <c r="E61" s="95">
        <f>SUM(E44:E60)</f>
        <v>194099111.36000001</v>
      </c>
      <c r="F61" s="95">
        <f>SUM(F44:F60)</f>
        <v>17726569.68</v>
      </c>
      <c r="G61" s="123">
        <f>1-(+F61/E61)</f>
        <v>0.90867258713450716</v>
      </c>
      <c r="H61" s="2"/>
    </row>
    <row r="62" spans="1:8" x14ac:dyDescent="0.2">
      <c r="A62" s="33"/>
      <c r="B62" s="33"/>
      <c r="C62" s="33"/>
      <c r="D62" s="104"/>
      <c r="E62" s="105"/>
      <c r="F62" s="34"/>
      <c r="G62" s="34"/>
      <c r="H62" s="2"/>
    </row>
    <row r="63" spans="1:8" ht="18" x14ac:dyDescent="0.25">
      <c r="A63" s="35" t="s">
        <v>49</v>
      </c>
      <c r="B63" s="36"/>
      <c r="C63" s="36"/>
      <c r="D63" s="36"/>
      <c r="E63" s="36"/>
      <c r="F63" s="37">
        <f>F61+F39</f>
        <v>20825709.969999999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51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52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53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43"/>
      <c r="B70" s="39"/>
      <c r="C70" s="39"/>
      <c r="D70" s="39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NOVEMBER 2019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106" t="s">
        <v>10</v>
      </c>
      <c r="B9" s="13"/>
      <c r="C9" s="14"/>
      <c r="D9" s="86"/>
      <c r="E9" s="112"/>
      <c r="F9" s="124"/>
      <c r="G9" s="117"/>
      <c r="H9" s="15"/>
    </row>
    <row r="10" spans="1:8" ht="15.75" x14ac:dyDescent="0.25">
      <c r="A10" s="106" t="s">
        <v>11</v>
      </c>
      <c r="B10" s="13"/>
      <c r="C10" s="14"/>
      <c r="D10" s="86"/>
      <c r="E10" s="112"/>
      <c r="F10" s="124"/>
      <c r="G10" s="117"/>
      <c r="H10" s="15"/>
    </row>
    <row r="11" spans="1:8" ht="15.75" x14ac:dyDescent="0.25">
      <c r="A11" s="106" t="s">
        <v>135</v>
      </c>
      <c r="B11" s="13"/>
      <c r="C11" s="14"/>
      <c r="D11" s="86">
        <v>1</v>
      </c>
      <c r="E11" s="112">
        <v>13232</v>
      </c>
      <c r="F11" s="124">
        <v>6715</v>
      </c>
      <c r="G11" s="117">
        <f>F11/E11</f>
        <v>0.50748186215235791</v>
      </c>
      <c r="H11" s="15"/>
    </row>
    <row r="12" spans="1:8" ht="15.75" x14ac:dyDescent="0.25">
      <c r="A12" s="106" t="s">
        <v>25</v>
      </c>
      <c r="B12" s="13"/>
      <c r="C12" s="14"/>
      <c r="D12" s="86"/>
      <c r="E12" s="112"/>
      <c r="F12" s="124"/>
      <c r="G12" s="117"/>
      <c r="H12" s="15"/>
    </row>
    <row r="13" spans="1:8" ht="15.75" x14ac:dyDescent="0.25">
      <c r="A13" s="106" t="s">
        <v>81</v>
      </c>
      <c r="B13" s="13"/>
      <c r="C13" s="14"/>
      <c r="D13" s="86">
        <v>25</v>
      </c>
      <c r="E13" s="112">
        <v>2921827</v>
      </c>
      <c r="F13" s="124">
        <v>527680.5</v>
      </c>
      <c r="G13" s="117">
        <f>F13/E13</f>
        <v>0.18059950161320298</v>
      </c>
      <c r="H13" s="15"/>
    </row>
    <row r="14" spans="1:8" ht="15.75" x14ac:dyDescent="0.25">
      <c r="A14" s="106" t="s">
        <v>118</v>
      </c>
      <c r="B14" s="13"/>
      <c r="C14" s="14"/>
      <c r="D14" s="86">
        <v>2</v>
      </c>
      <c r="E14" s="112">
        <v>627820</v>
      </c>
      <c r="F14" s="124">
        <v>83442.5</v>
      </c>
      <c r="G14" s="117">
        <f>F14/E14</f>
        <v>0.13290831767066993</v>
      </c>
      <c r="H14" s="15"/>
    </row>
    <row r="15" spans="1:8" ht="15.75" x14ac:dyDescent="0.25">
      <c r="A15" s="106" t="s">
        <v>120</v>
      </c>
      <c r="B15" s="13"/>
      <c r="C15" s="14"/>
      <c r="D15" s="86"/>
      <c r="E15" s="112"/>
      <c r="F15" s="124"/>
      <c r="G15" s="117"/>
      <c r="H15" s="15"/>
    </row>
    <row r="16" spans="1:8" ht="15.75" x14ac:dyDescent="0.25">
      <c r="A16" s="106" t="s">
        <v>115</v>
      </c>
      <c r="B16" s="13"/>
      <c r="C16" s="14"/>
      <c r="D16" s="86">
        <v>1</v>
      </c>
      <c r="E16" s="112">
        <v>401551</v>
      </c>
      <c r="F16" s="124">
        <v>74023.5</v>
      </c>
      <c r="G16" s="117">
        <f>F16/E16</f>
        <v>0.18434395630941025</v>
      </c>
      <c r="H16" s="15"/>
    </row>
    <row r="17" spans="1:8" ht="15.75" x14ac:dyDescent="0.25">
      <c r="A17" s="106" t="s">
        <v>87</v>
      </c>
      <c r="B17" s="13"/>
      <c r="C17" s="14"/>
      <c r="D17" s="86">
        <v>2</v>
      </c>
      <c r="E17" s="112">
        <v>771149</v>
      </c>
      <c r="F17" s="124">
        <v>140156.5</v>
      </c>
      <c r="G17" s="117">
        <f>F17/E17</f>
        <v>0.18175021947768849</v>
      </c>
      <c r="H17" s="15"/>
    </row>
    <row r="18" spans="1:8" ht="15.75" x14ac:dyDescent="0.25">
      <c r="A18" s="83" t="s">
        <v>126</v>
      </c>
      <c r="B18" s="13"/>
      <c r="C18" s="14"/>
      <c r="D18" s="86">
        <v>2</v>
      </c>
      <c r="E18" s="112">
        <v>427328</v>
      </c>
      <c r="F18" s="124">
        <v>112569.5</v>
      </c>
      <c r="G18" s="117">
        <f>F18/E18</f>
        <v>0.26342645462033848</v>
      </c>
      <c r="H18" s="15"/>
    </row>
    <row r="19" spans="1:8" ht="15.75" x14ac:dyDescent="0.25">
      <c r="A19" s="106" t="s">
        <v>15</v>
      </c>
      <c r="B19" s="13"/>
      <c r="C19" s="14"/>
      <c r="D19" s="86">
        <v>2</v>
      </c>
      <c r="E19" s="112">
        <v>1161098</v>
      </c>
      <c r="F19" s="124">
        <v>167057.24</v>
      </c>
      <c r="G19" s="117">
        <f>F19/E19</f>
        <v>0.14387867346253286</v>
      </c>
      <c r="H19" s="15"/>
    </row>
    <row r="20" spans="1:8" ht="15.75" x14ac:dyDescent="0.25">
      <c r="A20" s="106" t="s">
        <v>63</v>
      </c>
      <c r="B20" s="13"/>
      <c r="C20" s="14"/>
      <c r="D20" s="86"/>
      <c r="E20" s="112"/>
      <c r="F20" s="124"/>
      <c r="G20" s="117"/>
      <c r="H20" s="15"/>
    </row>
    <row r="21" spans="1:8" ht="15.75" x14ac:dyDescent="0.25">
      <c r="A21" s="106" t="s">
        <v>109</v>
      </c>
      <c r="B21" s="13"/>
      <c r="C21" s="14"/>
      <c r="D21" s="86">
        <v>1</v>
      </c>
      <c r="E21" s="112">
        <v>122326</v>
      </c>
      <c r="F21" s="124">
        <v>33336</v>
      </c>
      <c r="G21" s="117">
        <f t="shared" ref="G21:G29" si="0">F21/E21</f>
        <v>0.27251769860863595</v>
      </c>
      <c r="H21" s="15"/>
    </row>
    <row r="22" spans="1:8" ht="15.75" x14ac:dyDescent="0.25">
      <c r="A22" s="106" t="s">
        <v>138</v>
      </c>
      <c r="B22" s="13"/>
      <c r="C22" s="14"/>
      <c r="D22" s="86"/>
      <c r="E22" s="112"/>
      <c r="F22" s="124"/>
      <c r="G22" s="117"/>
      <c r="H22" s="15"/>
    </row>
    <row r="23" spans="1:8" ht="15.75" x14ac:dyDescent="0.25">
      <c r="A23" s="106" t="s">
        <v>128</v>
      </c>
      <c r="B23" s="13"/>
      <c r="C23" s="14"/>
      <c r="D23" s="86">
        <v>3</v>
      </c>
      <c r="E23" s="112">
        <v>868313</v>
      </c>
      <c r="F23" s="124">
        <v>255500.5</v>
      </c>
      <c r="G23" s="117">
        <f t="shared" si="0"/>
        <v>0.29424930871701793</v>
      </c>
      <c r="H23" s="15"/>
    </row>
    <row r="24" spans="1:8" ht="15.75" x14ac:dyDescent="0.25">
      <c r="A24" s="106" t="s">
        <v>18</v>
      </c>
      <c r="B24" s="13"/>
      <c r="C24" s="14"/>
      <c r="D24" s="86">
        <v>2</v>
      </c>
      <c r="E24" s="112">
        <v>1010817</v>
      </c>
      <c r="F24" s="124">
        <v>164566</v>
      </c>
      <c r="G24" s="117">
        <f t="shared" si="0"/>
        <v>0.16280493897510628</v>
      </c>
      <c r="H24" s="15"/>
    </row>
    <row r="25" spans="1:8" ht="15.75" x14ac:dyDescent="0.25">
      <c r="A25" s="107" t="s">
        <v>20</v>
      </c>
      <c r="B25" s="13"/>
      <c r="C25" s="14"/>
      <c r="D25" s="86">
        <v>4</v>
      </c>
      <c r="E25" s="112">
        <v>964819</v>
      </c>
      <c r="F25" s="124">
        <v>256329</v>
      </c>
      <c r="G25" s="117">
        <f t="shared" si="0"/>
        <v>0.2656757381436311</v>
      </c>
      <c r="H25" s="15"/>
    </row>
    <row r="26" spans="1:8" ht="15.75" x14ac:dyDescent="0.25">
      <c r="A26" s="107" t="s">
        <v>21</v>
      </c>
      <c r="B26" s="13"/>
      <c r="C26" s="14"/>
      <c r="D26" s="86"/>
      <c r="E26" s="112"/>
      <c r="F26" s="124"/>
      <c r="G26" s="117"/>
      <c r="H26" s="15"/>
    </row>
    <row r="27" spans="1:8" ht="15.75" x14ac:dyDescent="0.25">
      <c r="A27" s="83" t="s">
        <v>22</v>
      </c>
      <c r="B27" s="13"/>
      <c r="C27" s="14"/>
      <c r="D27" s="86"/>
      <c r="E27" s="112"/>
      <c r="F27" s="124"/>
      <c r="G27" s="117"/>
      <c r="H27" s="15"/>
    </row>
    <row r="28" spans="1:8" ht="15.75" x14ac:dyDescent="0.25">
      <c r="A28" s="83" t="s">
        <v>23</v>
      </c>
      <c r="B28" s="13"/>
      <c r="C28" s="14"/>
      <c r="D28" s="86"/>
      <c r="E28" s="112"/>
      <c r="F28" s="124"/>
      <c r="G28" s="117"/>
      <c r="H28" s="15"/>
    </row>
    <row r="29" spans="1:8" ht="15.75" x14ac:dyDescent="0.25">
      <c r="A29" s="83" t="s">
        <v>24</v>
      </c>
      <c r="B29" s="13"/>
      <c r="C29" s="14"/>
      <c r="D29" s="86">
        <v>1</v>
      </c>
      <c r="E29" s="112">
        <v>101248</v>
      </c>
      <c r="F29" s="124">
        <v>38662</v>
      </c>
      <c r="G29" s="117">
        <f t="shared" si="0"/>
        <v>0.38185445638432364</v>
      </c>
      <c r="H29" s="15"/>
    </row>
    <row r="30" spans="1:8" ht="15.75" x14ac:dyDescent="0.25">
      <c r="A30" s="83" t="s">
        <v>73</v>
      </c>
      <c r="B30" s="13"/>
      <c r="C30" s="14"/>
      <c r="D30" s="86"/>
      <c r="E30" s="112"/>
      <c r="F30" s="124"/>
      <c r="G30" s="117"/>
      <c r="H30" s="15"/>
    </row>
    <row r="31" spans="1:8" ht="15.75" x14ac:dyDescent="0.25">
      <c r="A31" s="83" t="s">
        <v>88</v>
      </c>
      <c r="B31" s="13"/>
      <c r="C31" s="14"/>
      <c r="D31" s="86"/>
      <c r="E31" s="112"/>
      <c r="F31" s="124"/>
      <c r="G31" s="117"/>
      <c r="H31" s="15"/>
    </row>
    <row r="32" spans="1:8" ht="15.75" x14ac:dyDescent="0.25">
      <c r="A32" s="83" t="s">
        <v>122</v>
      </c>
      <c r="B32" s="13"/>
      <c r="C32" s="14"/>
      <c r="D32" s="86">
        <v>1</v>
      </c>
      <c r="E32" s="112">
        <v>198049</v>
      </c>
      <c r="F32" s="124">
        <v>72419</v>
      </c>
      <c r="G32" s="117">
        <f>F32/E32</f>
        <v>0.36566203313321449</v>
      </c>
      <c r="H32" s="15"/>
    </row>
    <row r="33" spans="1:8" ht="15.75" x14ac:dyDescent="0.25">
      <c r="A33" s="83" t="s">
        <v>27</v>
      </c>
      <c r="B33" s="13"/>
      <c r="C33" s="14"/>
      <c r="D33" s="86"/>
      <c r="E33" s="112"/>
      <c r="F33" s="124"/>
      <c r="G33" s="117"/>
      <c r="H33" s="15"/>
    </row>
    <row r="34" spans="1:8" ht="15.75" x14ac:dyDescent="0.25">
      <c r="A34" s="83" t="s">
        <v>85</v>
      </c>
      <c r="B34" s="13"/>
      <c r="C34" s="14"/>
      <c r="D34" s="86">
        <v>6</v>
      </c>
      <c r="E34" s="112">
        <v>3907776</v>
      </c>
      <c r="F34" s="124">
        <v>759667</v>
      </c>
      <c r="G34" s="117">
        <f>F34/E34</f>
        <v>0.19439880893889516</v>
      </c>
      <c r="H34" s="15"/>
    </row>
    <row r="35" spans="1:8" x14ac:dyDescent="0.2">
      <c r="A35" s="16" t="s">
        <v>28</v>
      </c>
      <c r="B35" s="13"/>
      <c r="C35" s="14"/>
      <c r="D35" s="90"/>
      <c r="E35" s="112"/>
      <c r="F35" s="124"/>
      <c r="G35" s="118"/>
      <c r="H35" s="15"/>
    </row>
    <row r="36" spans="1:8" x14ac:dyDescent="0.2">
      <c r="A36" s="16" t="s">
        <v>47</v>
      </c>
      <c r="B36" s="13"/>
      <c r="C36" s="14"/>
      <c r="D36" s="90"/>
      <c r="E36" s="112"/>
      <c r="F36" s="124"/>
      <c r="G36" s="118"/>
      <c r="H36" s="15"/>
    </row>
    <row r="37" spans="1:8" x14ac:dyDescent="0.2">
      <c r="A37" s="16" t="s">
        <v>30</v>
      </c>
      <c r="B37" s="13"/>
      <c r="C37" s="14"/>
      <c r="D37" s="90"/>
      <c r="E37" s="108"/>
      <c r="F37" s="87"/>
      <c r="G37" s="118"/>
      <c r="H37" s="15"/>
    </row>
    <row r="38" spans="1:8" x14ac:dyDescent="0.2">
      <c r="A38" s="17"/>
      <c r="B38" s="18"/>
      <c r="C38" s="14"/>
      <c r="D38" s="90"/>
      <c r="E38" s="109"/>
      <c r="F38" s="109"/>
      <c r="G38" s="118"/>
      <c r="H38" s="15"/>
    </row>
    <row r="39" spans="1:8" ht="15.75" x14ac:dyDescent="0.25">
      <c r="A39" s="19" t="s">
        <v>31</v>
      </c>
      <c r="B39" s="20"/>
      <c r="C39" s="21"/>
      <c r="D39" s="94">
        <f>SUM(D9:D38)</f>
        <v>53</v>
      </c>
      <c r="E39" s="95">
        <f>SUM(E9:E38)</f>
        <v>13497353</v>
      </c>
      <c r="F39" s="95">
        <f>SUM(F9:F38)</f>
        <v>2692124.24</v>
      </c>
      <c r="G39" s="119">
        <f>F39/E39</f>
        <v>0.19945571846568733</v>
      </c>
      <c r="H39" s="15"/>
    </row>
    <row r="40" spans="1:8" ht="15.75" x14ac:dyDescent="0.25">
      <c r="A40" s="22"/>
      <c r="B40" s="22"/>
      <c r="C40" s="22"/>
      <c r="D40" s="97"/>
      <c r="E40" s="98"/>
      <c r="F40" s="99"/>
      <c r="G40" s="99"/>
      <c r="H40" s="2"/>
    </row>
    <row r="41" spans="1:8" ht="18" x14ac:dyDescent="0.25">
      <c r="A41" s="23" t="s">
        <v>32</v>
      </c>
      <c r="B41" s="24"/>
      <c r="C41" s="24"/>
      <c r="D41" s="25"/>
      <c r="E41" s="100"/>
      <c r="F41" s="101"/>
      <c r="G41" s="120"/>
      <c r="H41" s="2"/>
    </row>
    <row r="42" spans="1:8" ht="15.75" x14ac:dyDescent="0.25">
      <c r="A42" s="26"/>
      <c r="B42" s="26"/>
      <c r="C42" s="26"/>
      <c r="D42" s="102"/>
      <c r="E42" s="25" t="s">
        <v>33</v>
      </c>
      <c r="F42" s="25" t="s">
        <v>33</v>
      </c>
      <c r="G42" s="121" t="s">
        <v>5</v>
      </c>
      <c r="H42" s="2"/>
    </row>
    <row r="43" spans="1:8" ht="15.75" x14ac:dyDescent="0.25">
      <c r="A43" s="26"/>
      <c r="B43" s="26"/>
      <c r="C43" s="26"/>
      <c r="D43" s="102" t="s">
        <v>6</v>
      </c>
      <c r="E43" s="103" t="s">
        <v>34</v>
      </c>
      <c r="F43" s="101" t="s">
        <v>8</v>
      </c>
      <c r="G43" s="122" t="s">
        <v>35</v>
      </c>
      <c r="H43" s="2"/>
    </row>
    <row r="44" spans="1:8" ht="15.75" x14ac:dyDescent="0.25">
      <c r="A44" s="27" t="s">
        <v>36</v>
      </c>
      <c r="B44" s="28"/>
      <c r="C44" s="14"/>
      <c r="D44" s="86">
        <v>159</v>
      </c>
      <c r="E44" s="87">
        <v>24653658.760000002</v>
      </c>
      <c r="F44" s="87">
        <v>1315103.1599999999</v>
      </c>
      <c r="G44" s="117">
        <f>1-(+F44/E44)</f>
        <v>0.94665687666068754</v>
      </c>
      <c r="H44" s="15"/>
    </row>
    <row r="45" spans="1:8" ht="15.75" x14ac:dyDescent="0.25">
      <c r="A45" s="27" t="s">
        <v>37</v>
      </c>
      <c r="B45" s="28"/>
      <c r="C45" s="14"/>
      <c r="D45" s="86">
        <v>9</v>
      </c>
      <c r="E45" s="87">
        <v>5824681.8499999996</v>
      </c>
      <c r="F45" s="87">
        <v>390629.34</v>
      </c>
      <c r="G45" s="117">
        <f t="shared" ref="G45:G54" si="1">1-(+F45/E45)</f>
        <v>0.93293550616846133</v>
      </c>
      <c r="H45" s="15"/>
    </row>
    <row r="46" spans="1:8" ht="15.75" x14ac:dyDescent="0.25">
      <c r="A46" s="27" t="s">
        <v>38</v>
      </c>
      <c r="B46" s="28"/>
      <c r="C46" s="14"/>
      <c r="D46" s="86">
        <v>156</v>
      </c>
      <c r="E46" s="87">
        <v>20438636</v>
      </c>
      <c r="F46" s="87">
        <v>1111213.22</v>
      </c>
      <c r="G46" s="117">
        <f t="shared" si="1"/>
        <v>0.94563173295908787</v>
      </c>
      <c r="H46" s="15"/>
    </row>
    <row r="47" spans="1:8" ht="15.75" x14ac:dyDescent="0.25">
      <c r="A47" s="27" t="s">
        <v>39</v>
      </c>
      <c r="B47" s="28"/>
      <c r="C47" s="14"/>
      <c r="D47" s="86">
        <v>2</v>
      </c>
      <c r="E47" s="87">
        <v>840637.5</v>
      </c>
      <c r="F47" s="87">
        <v>242443.66</v>
      </c>
      <c r="G47" s="117">
        <f t="shared" si="1"/>
        <v>0.71159547367325393</v>
      </c>
      <c r="H47" s="15"/>
    </row>
    <row r="48" spans="1:8" ht="15.75" x14ac:dyDescent="0.25">
      <c r="A48" s="27" t="s">
        <v>40</v>
      </c>
      <c r="B48" s="28"/>
      <c r="C48" s="14"/>
      <c r="D48" s="86">
        <v>117</v>
      </c>
      <c r="E48" s="87">
        <v>16631607.140000001</v>
      </c>
      <c r="F48" s="87">
        <v>991426.02</v>
      </c>
      <c r="G48" s="117">
        <f t="shared" si="1"/>
        <v>0.94038904288356107</v>
      </c>
      <c r="H48" s="15"/>
    </row>
    <row r="49" spans="1:8" ht="15.75" x14ac:dyDescent="0.25">
      <c r="A49" s="27" t="s">
        <v>41</v>
      </c>
      <c r="B49" s="28"/>
      <c r="C49" s="14"/>
      <c r="D49" s="86"/>
      <c r="E49" s="87"/>
      <c r="F49" s="87"/>
      <c r="G49" s="117"/>
      <c r="H49" s="15"/>
    </row>
    <row r="50" spans="1:8" ht="15.75" x14ac:dyDescent="0.25">
      <c r="A50" s="27" t="s">
        <v>42</v>
      </c>
      <c r="B50" s="28"/>
      <c r="C50" s="14"/>
      <c r="D50" s="86">
        <v>11</v>
      </c>
      <c r="E50" s="87">
        <v>2492590</v>
      </c>
      <c r="F50" s="87">
        <v>162039</v>
      </c>
      <c r="G50" s="117">
        <f t="shared" si="1"/>
        <v>0.93499171544457771</v>
      </c>
      <c r="H50" s="15"/>
    </row>
    <row r="51" spans="1:8" ht="15.75" x14ac:dyDescent="0.25">
      <c r="A51" s="27" t="s">
        <v>43</v>
      </c>
      <c r="B51" s="28"/>
      <c r="C51" s="14"/>
      <c r="D51" s="86">
        <v>4</v>
      </c>
      <c r="E51" s="87">
        <v>1015340</v>
      </c>
      <c r="F51" s="87">
        <v>46220</v>
      </c>
      <c r="G51" s="117">
        <f t="shared" si="1"/>
        <v>0.95447830283451851</v>
      </c>
      <c r="H51" s="15"/>
    </row>
    <row r="52" spans="1:8" ht="15.75" x14ac:dyDescent="0.25">
      <c r="A52" s="54" t="s">
        <v>44</v>
      </c>
      <c r="B52" s="28"/>
      <c r="C52" s="14"/>
      <c r="D52" s="86">
        <v>2</v>
      </c>
      <c r="E52" s="87">
        <v>265375</v>
      </c>
      <c r="F52" s="87">
        <v>24695</v>
      </c>
      <c r="G52" s="117">
        <f t="shared" si="1"/>
        <v>0.90694300518134718</v>
      </c>
      <c r="H52" s="15"/>
    </row>
    <row r="53" spans="1:8" ht="15.75" x14ac:dyDescent="0.25">
      <c r="A53" s="55" t="s">
        <v>64</v>
      </c>
      <c r="B53" s="28"/>
      <c r="C53" s="14"/>
      <c r="D53" s="86"/>
      <c r="E53" s="87"/>
      <c r="F53" s="87"/>
      <c r="G53" s="117"/>
      <c r="H53" s="15"/>
    </row>
    <row r="54" spans="1:8" ht="15.75" x14ac:dyDescent="0.25">
      <c r="A54" s="27" t="s">
        <v>110</v>
      </c>
      <c r="B54" s="28"/>
      <c r="C54" s="14"/>
      <c r="D54" s="86">
        <v>1483</v>
      </c>
      <c r="E54" s="87">
        <v>107782185.95999999</v>
      </c>
      <c r="F54" s="87">
        <v>12774413.51</v>
      </c>
      <c r="G54" s="117">
        <f t="shared" si="1"/>
        <v>0.88147936139706029</v>
      </c>
      <c r="H54" s="15"/>
    </row>
    <row r="55" spans="1:8" ht="15.75" x14ac:dyDescent="0.25">
      <c r="A55" s="84" t="s">
        <v>111</v>
      </c>
      <c r="B55" s="30"/>
      <c r="C55" s="14"/>
      <c r="D55" s="86"/>
      <c r="E55" s="87"/>
      <c r="F55" s="87"/>
      <c r="G55" s="117"/>
      <c r="H55" s="15"/>
    </row>
    <row r="56" spans="1:8" ht="15.75" x14ac:dyDescent="0.25">
      <c r="A56" s="56"/>
      <c r="B56" s="30"/>
      <c r="C56" s="14"/>
      <c r="D56" s="86"/>
      <c r="E56" s="87"/>
      <c r="F56" s="87"/>
      <c r="G56" s="117"/>
      <c r="H56" s="15"/>
    </row>
    <row r="57" spans="1:8" x14ac:dyDescent="0.2">
      <c r="A57" s="16" t="s">
        <v>45</v>
      </c>
      <c r="B57" s="30"/>
      <c r="C57" s="14"/>
      <c r="D57" s="90"/>
      <c r="E57" s="109"/>
      <c r="F57" s="87"/>
      <c r="G57" s="118"/>
      <c r="H57" s="15"/>
    </row>
    <row r="58" spans="1:8" x14ac:dyDescent="0.2">
      <c r="A58" s="16" t="s">
        <v>46</v>
      </c>
      <c r="B58" s="28"/>
      <c r="C58" s="14"/>
      <c r="D58" s="90"/>
      <c r="E58" s="109"/>
      <c r="F58" s="87"/>
      <c r="G58" s="118"/>
      <c r="H58" s="15"/>
    </row>
    <row r="59" spans="1:8" x14ac:dyDescent="0.2">
      <c r="A59" s="16" t="s">
        <v>47</v>
      </c>
      <c r="B59" s="28"/>
      <c r="C59" s="14"/>
      <c r="D59" s="90"/>
      <c r="E59" s="108"/>
      <c r="F59" s="87">
        <v>300</v>
      </c>
      <c r="G59" s="118"/>
      <c r="H59" s="15"/>
    </row>
    <row r="60" spans="1:8" x14ac:dyDescent="0.2">
      <c r="A60" s="16" t="s">
        <v>30</v>
      </c>
      <c r="B60" s="28"/>
      <c r="C60" s="14"/>
      <c r="D60" s="90"/>
      <c r="E60" s="108"/>
      <c r="F60" s="87"/>
      <c r="G60" s="118"/>
      <c r="H60" s="15"/>
    </row>
    <row r="61" spans="1:8" ht="15.75" x14ac:dyDescent="0.25">
      <c r="A61" s="32"/>
      <c r="B61" s="18"/>
      <c r="C61" s="14"/>
      <c r="D61" s="90"/>
      <c r="E61" s="93"/>
      <c r="F61" s="93"/>
      <c r="G61" s="118"/>
      <c r="H61" s="2"/>
    </row>
    <row r="62" spans="1:8" ht="15.75" x14ac:dyDescent="0.25">
      <c r="A62" s="20" t="s">
        <v>48</v>
      </c>
      <c r="B62" s="20"/>
      <c r="C62" s="21"/>
      <c r="D62" s="94">
        <f>SUM(D44:D58)</f>
        <v>1943</v>
      </c>
      <c r="E62" s="95">
        <f>SUM(E44:E61)</f>
        <v>179944712.20999998</v>
      </c>
      <c r="F62" s="95">
        <f>SUM(F44:F61)</f>
        <v>17058482.91</v>
      </c>
      <c r="G62" s="123">
        <f>1-(+F62/E62)</f>
        <v>0.90520153273471948</v>
      </c>
      <c r="H62" s="2"/>
    </row>
    <row r="63" spans="1:8" x14ac:dyDescent="0.2">
      <c r="A63" s="33"/>
      <c r="B63" s="33"/>
      <c r="C63" s="33"/>
      <c r="D63" s="104"/>
      <c r="E63" s="105"/>
      <c r="F63" s="34"/>
      <c r="G63" s="34"/>
      <c r="H63" s="2"/>
    </row>
    <row r="64" spans="1:8" ht="18" x14ac:dyDescent="0.25">
      <c r="A64" s="35" t="s">
        <v>49</v>
      </c>
      <c r="B64" s="36"/>
      <c r="C64" s="36"/>
      <c r="D64" s="36"/>
      <c r="E64" s="36"/>
      <c r="F64" s="37">
        <f>F62+F39</f>
        <v>19750607.149999999</v>
      </c>
      <c r="G64" s="36"/>
      <c r="H64" s="2"/>
    </row>
    <row r="65" spans="1:8" ht="18" x14ac:dyDescent="0.25">
      <c r="A65" s="35"/>
      <c r="B65" s="36"/>
      <c r="C65" s="36"/>
      <c r="D65" s="36"/>
      <c r="E65" s="36"/>
      <c r="F65" s="37"/>
      <c r="G65" s="36"/>
      <c r="H65" s="2"/>
    </row>
    <row r="66" spans="1:8" ht="15.75" x14ac:dyDescent="0.25">
      <c r="A66" s="4" t="s">
        <v>51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52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53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LADYLUCK</vt:lpstr>
      <vt:lpstr>HOLLYWOOD</vt:lpstr>
      <vt:lpstr>HARNKC</vt:lpstr>
      <vt:lpstr>ISLE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2013-01-09T15:16:35Z</cp:lastPrinted>
  <dcterms:created xsi:type="dcterms:W3CDTF">2012-06-07T14:04:25Z</dcterms:created>
  <dcterms:modified xsi:type="dcterms:W3CDTF">2020-01-09T20:04:19Z</dcterms:modified>
</cp:coreProperties>
</file>