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-210" yWindow="135" windowWidth="7845" windowHeight="4080"/>
  </bookViews>
  <sheets>
    <sheet name="ARG" sheetId="1" r:id="rId1"/>
    <sheet name="LADYLUCK" sheetId="2" r:id="rId2"/>
    <sheet name="HOLLYWOOD" sheetId="3" r:id="rId3"/>
    <sheet name="HARNKC" sheetId="4" r:id="rId4"/>
    <sheet name="ISLE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CAPE" sheetId="14" r:id="rId13"/>
    <sheet name="STATE TOTALS" sheetId="13" r:id="rId14"/>
  </sheets>
  <definedNames>
    <definedName name="_xlnm.Print_Area" localSheetId="13">'STATE TOTALS'!$A$1:$C$20</definedName>
  </definedNames>
  <calcPr calcId="162913"/>
</workbook>
</file>

<file path=xl/calcChain.xml><?xml version="1.0" encoding="utf-8"?>
<calcChain xmlns="http://schemas.openxmlformats.org/spreadsheetml/2006/main">
  <c r="F61" i="14" l="1"/>
  <c r="F63" i="14"/>
  <c r="E61" i="14"/>
  <c r="D61" i="14"/>
  <c r="G55" i="14"/>
  <c r="G54" i="14"/>
  <c r="G52" i="14"/>
  <c r="G51" i="14"/>
  <c r="G50" i="14"/>
  <c r="G49" i="14"/>
  <c r="G48" i="14"/>
  <c r="G47" i="14"/>
  <c r="G46" i="14"/>
  <c r="G44" i="14"/>
  <c r="G39" i="14"/>
  <c r="F39" i="14"/>
  <c r="E39" i="14"/>
  <c r="D39" i="14"/>
  <c r="G34" i="14"/>
  <c r="G30" i="14"/>
  <c r="G29" i="14"/>
  <c r="G28" i="14"/>
  <c r="G26" i="14"/>
  <c r="G25" i="14"/>
  <c r="G24" i="14"/>
  <c r="G19" i="14"/>
  <c r="G15" i="14"/>
  <c r="G10" i="14"/>
  <c r="F60" i="12"/>
  <c r="F62" i="12"/>
  <c r="E60" i="12"/>
  <c r="D60" i="12"/>
  <c r="G53" i="12"/>
  <c r="G50" i="12"/>
  <c r="G48" i="12"/>
  <c r="G46" i="12"/>
  <c r="G44" i="12"/>
  <c r="F39" i="12"/>
  <c r="G39" i="12"/>
  <c r="E39" i="12"/>
  <c r="D39" i="12"/>
  <c r="G34" i="12"/>
  <c r="G33" i="12"/>
  <c r="G32" i="12"/>
  <c r="G31" i="12"/>
  <c r="G18" i="12"/>
  <c r="G17" i="12"/>
  <c r="F60" i="7"/>
  <c r="F62" i="7"/>
  <c r="E60" i="7"/>
  <c r="D60" i="7"/>
  <c r="G53" i="7"/>
  <c r="G50" i="7"/>
  <c r="G48" i="7"/>
  <c r="G47" i="7"/>
  <c r="G46" i="7"/>
  <c r="G44" i="7"/>
  <c r="G39" i="7"/>
  <c r="F39" i="7"/>
  <c r="E39" i="7"/>
  <c r="D39" i="7"/>
  <c r="G31" i="7"/>
  <c r="G18" i="7"/>
  <c r="G17" i="7"/>
  <c r="G15" i="7"/>
  <c r="G14" i="7"/>
  <c r="G9" i="7"/>
  <c r="F62" i="10"/>
  <c r="F64" i="10"/>
  <c r="E62" i="10"/>
  <c r="D62" i="10"/>
  <c r="G54" i="10"/>
  <c r="G52" i="10"/>
  <c r="G50" i="10"/>
  <c r="G49" i="10"/>
  <c r="G48" i="10"/>
  <c r="G47" i="10"/>
  <c r="G46" i="10"/>
  <c r="G45" i="10"/>
  <c r="G44" i="10"/>
  <c r="F39" i="10"/>
  <c r="G39" i="10"/>
  <c r="E39" i="10"/>
  <c r="D39" i="10"/>
  <c r="G34" i="10"/>
  <c r="G33" i="10"/>
  <c r="G32" i="10"/>
  <c r="G31" i="10"/>
  <c r="G30" i="10"/>
  <c r="G29" i="10"/>
  <c r="G28" i="10"/>
  <c r="G26" i="10"/>
  <c r="G25" i="10"/>
  <c r="G21" i="10"/>
  <c r="G19" i="10"/>
  <c r="G17" i="10"/>
  <c r="G15" i="10"/>
  <c r="G12" i="10"/>
  <c r="G10" i="10"/>
  <c r="F64" i="9"/>
  <c r="G62" i="9"/>
  <c r="F62" i="9"/>
  <c r="E62" i="9"/>
  <c r="D62" i="9"/>
  <c r="G54" i="9"/>
  <c r="G52" i="9"/>
  <c r="G51" i="9"/>
  <c r="G50" i="9"/>
  <c r="G48" i="9"/>
  <c r="G47" i="9"/>
  <c r="G46" i="9"/>
  <c r="G45" i="9"/>
  <c r="G44" i="9"/>
  <c r="F39" i="9"/>
  <c r="G39" i="9"/>
  <c r="E39" i="9"/>
  <c r="D39" i="9"/>
  <c r="G34" i="9"/>
  <c r="G32" i="9"/>
  <c r="G29" i="9"/>
  <c r="G25" i="9"/>
  <c r="G24" i="9"/>
  <c r="G23" i="9"/>
  <c r="G21" i="9"/>
  <c r="G19" i="9"/>
  <c r="G18" i="9"/>
  <c r="G17" i="9"/>
  <c r="G16" i="9"/>
  <c r="G14" i="9"/>
  <c r="G13" i="9"/>
  <c r="G11" i="9"/>
  <c r="F61" i="11"/>
  <c r="F63" i="11"/>
  <c r="E61" i="11"/>
  <c r="D61" i="11"/>
  <c r="G54" i="11"/>
  <c r="G52" i="11"/>
  <c r="G51" i="11"/>
  <c r="G50" i="11"/>
  <c r="G49" i="11"/>
  <c r="G48" i="11"/>
  <c r="G47" i="11"/>
  <c r="G46" i="11"/>
  <c r="G44" i="11"/>
  <c r="F39" i="11"/>
  <c r="G39" i="11"/>
  <c r="E39" i="11"/>
  <c r="D39" i="11"/>
  <c r="G34" i="11"/>
  <c r="G32" i="11"/>
  <c r="G30" i="11"/>
  <c r="G25" i="11"/>
  <c r="G23" i="11"/>
  <c r="G22" i="11"/>
  <c r="G18" i="11"/>
  <c r="G15" i="11"/>
  <c r="G13" i="11"/>
  <c r="G10" i="11"/>
  <c r="F61" i="8"/>
  <c r="F63" i="8"/>
  <c r="E61" i="8"/>
  <c r="D61" i="8"/>
  <c r="G54" i="8"/>
  <c r="G53" i="8"/>
  <c r="G52" i="8"/>
  <c r="G51" i="8"/>
  <c r="G50" i="8"/>
  <c r="G48" i="8"/>
  <c r="G47" i="8"/>
  <c r="G46" i="8"/>
  <c r="G45" i="8"/>
  <c r="G44" i="8"/>
  <c r="G39" i="8"/>
  <c r="F39" i="8"/>
  <c r="E39" i="8"/>
  <c r="D39" i="8"/>
  <c r="G34" i="8"/>
  <c r="G33" i="8"/>
  <c r="G31" i="8"/>
  <c r="G28" i="8"/>
  <c r="G26" i="8"/>
  <c r="G25" i="8"/>
  <c r="G22" i="8"/>
  <c r="G21" i="8"/>
  <c r="G19" i="8"/>
  <c r="G18" i="8"/>
  <c r="G16" i="8"/>
  <c r="G14" i="8"/>
  <c r="G13" i="8"/>
  <c r="G12" i="8"/>
  <c r="G11" i="8"/>
  <c r="G10" i="8"/>
  <c r="F62" i="6"/>
  <c r="F64" i="6"/>
  <c r="E62" i="6"/>
  <c r="D62" i="6"/>
  <c r="G55" i="6"/>
  <c r="G54" i="6"/>
  <c r="G53" i="6"/>
  <c r="G52" i="6"/>
  <c r="G51" i="6"/>
  <c r="G50" i="6"/>
  <c r="G48" i="6"/>
  <c r="G47" i="6"/>
  <c r="G46" i="6"/>
  <c r="G45" i="6"/>
  <c r="G44" i="6"/>
  <c r="F39" i="6"/>
  <c r="G39" i="6"/>
  <c r="E39" i="6"/>
  <c r="D39" i="6"/>
  <c r="G34" i="6"/>
  <c r="G33" i="6"/>
  <c r="G32" i="6"/>
  <c r="G31" i="6"/>
  <c r="G30" i="6"/>
  <c r="G28" i="6"/>
  <c r="G26" i="6"/>
  <c r="G25" i="6"/>
  <c r="G22" i="6"/>
  <c r="G21" i="6"/>
  <c r="G20" i="6"/>
  <c r="G19" i="6"/>
  <c r="G18" i="6"/>
  <c r="G17" i="6"/>
  <c r="G16" i="6"/>
  <c r="G15" i="6"/>
  <c r="G14" i="6"/>
  <c r="G13" i="6"/>
  <c r="G11" i="6"/>
  <c r="F62" i="5"/>
  <c r="F64" i="5"/>
  <c r="E62" i="5"/>
  <c r="D62" i="5"/>
  <c r="G56" i="5"/>
  <c r="G55" i="5"/>
  <c r="G54" i="5"/>
  <c r="G50" i="5"/>
  <c r="G48" i="5"/>
  <c r="G46" i="5"/>
  <c r="G39" i="5"/>
  <c r="F39" i="5"/>
  <c r="E39" i="5"/>
  <c r="D39" i="5"/>
  <c r="G25" i="5"/>
  <c r="G23" i="5"/>
  <c r="G18" i="5"/>
  <c r="G13" i="5"/>
  <c r="G12" i="5"/>
  <c r="G10" i="5"/>
  <c r="F62" i="4"/>
  <c r="F64" i="4"/>
  <c r="E62" i="4"/>
  <c r="D62" i="4"/>
  <c r="G55" i="4"/>
  <c r="G54" i="4"/>
  <c r="G53" i="4"/>
  <c r="G52" i="4"/>
  <c r="G51" i="4"/>
  <c r="G50" i="4"/>
  <c r="G49" i="4"/>
  <c r="G48" i="4"/>
  <c r="G47" i="4"/>
  <c r="G46" i="4"/>
  <c r="G45" i="4"/>
  <c r="F40" i="4"/>
  <c r="G40" i="4"/>
  <c r="E40" i="4"/>
  <c r="D40" i="4"/>
  <c r="G35" i="4"/>
  <c r="G33" i="4"/>
  <c r="G31" i="4"/>
  <c r="G29" i="4"/>
  <c r="G28" i="4"/>
  <c r="G27" i="4"/>
  <c r="G25" i="4"/>
  <c r="G24" i="4"/>
  <c r="G23" i="4"/>
  <c r="G22" i="4"/>
  <c r="G19" i="4"/>
  <c r="G18" i="4"/>
  <c r="G17" i="4"/>
  <c r="G14" i="4"/>
  <c r="G12" i="4"/>
  <c r="G11" i="4"/>
  <c r="G10" i="4"/>
  <c r="F62" i="3"/>
  <c r="G62" i="3"/>
  <c r="E62" i="3"/>
  <c r="D62" i="3"/>
  <c r="G55" i="3"/>
  <c r="G54" i="3"/>
  <c r="G53" i="3"/>
  <c r="G51" i="3"/>
  <c r="G50" i="3"/>
  <c r="G49" i="3"/>
  <c r="G48" i="3"/>
  <c r="G47" i="3"/>
  <c r="G46" i="3"/>
  <c r="G45" i="3"/>
  <c r="G40" i="3"/>
  <c r="F40" i="3"/>
  <c r="F64" i="3"/>
  <c r="E40" i="3"/>
  <c r="D40" i="3"/>
  <c r="G35" i="3"/>
  <c r="G34" i="3"/>
  <c r="G33" i="3"/>
  <c r="G30" i="3"/>
  <c r="G29" i="3"/>
  <c r="G27" i="3"/>
  <c r="G25" i="3"/>
  <c r="G24" i="3"/>
  <c r="G23" i="3"/>
  <c r="G22" i="3"/>
  <c r="G20" i="3"/>
  <c r="G18" i="3"/>
  <c r="G17" i="3"/>
  <c r="G13" i="3"/>
  <c r="G12" i="3"/>
  <c r="G11" i="3"/>
  <c r="G9" i="3"/>
  <c r="G60" i="2"/>
  <c r="F60" i="2"/>
  <c r="E60" i="2"/>
  <c r="D60" i="2"/>
  <c r="G53" i="2"/>
  <c r="G50" i="2"/>
  <c r="G48" i="2"/>
  <c r="G47" i="2"/>
  <c r="G46" i="2"/>
  <c r="G44" i="2"/>
  <c r="F39" i="2"/>
  <c r="G39" i="2"/>
  <c r="E39" i="2"/>
  <c r="B7" i="13"/>
  <c r="D39" i="2"/>
  <c r="G34" i="2"/>
  <c r="G32" i="2"/>
  <c r="G30" i="2"/>
  <c r="G29" i="2"/>
  <c r="G18" i="2"/>
  <c r="F62" i="1"/>
  <c r="G60" i="1"/>
  <c r="F60" i="1"/>
  <c r="E60" i="1"/>
  <c r="D60" i="1"/>
  <c r="G53" i="1"/>
  <c r="G52" i="1"/>
  <c r="G50" i="1"/>
  <c r="G49" i="1"/>
  <c r="G48" i="1"/>
  <c r="G47" i="1"/>
  <c r="G46" i="1"/>
  <c r="G45" i="1"/>
  <c r="G44" i="1"/>
  <c r="F39" i="1"/>
  <c r="G39" i="1"/>
  <c r="E39" i="1"/>
  <c r="D39" i="1"/>
  <c r="G33" i="1"/>
  <c r="G31" i="1"/>
  <c r="G30" i="1"/>
  <c r="G29" i="1"/>
  <c r="G25" i="1"/>
  <c r="G24" i="1"/>
  <c r="G23" i="1"/>
  <c r="G22" i="1"/>
  <c r="G20" i="1"/>
  <c r="G18" i="1"/>
  <c r="G16" i="1"/>
  <c r="G15" i="1"/>
  <c r="G13" i="1"/>
  <c r="G11" i="1"/>
  <c r="A3" i="14"/>
  <c r="A4" i="13"/>
  <c r="A3" i="12"/>
  <c r="A3" i="11"/>
  <c r="A3" i="10"/>
  <c r="A3" i="9"/>
  <c r="A3" i="8"/>
  <c r="A3" i="7"/>
  <c r="A3" i="6"/>
  <c r="A3" i="5"/>
  <c r="A3" i="4"/>
  <c r="A3" i="3"/>
  <c r="A3" i="2"/>
  <c r="G61" i="14"/>
  <c r="G60" i="12"/>
  <c r="G60" i="7"/>
  <c r="G62" i="10"/>
  <c r="G61" i="11"/>
  <c r="G61" i="8"/>
  <c r="G62" i="6"/>
  <c r="B13" i="13"/>
  <c r="G62" i="5"/>
  <c r="B12" i="13"/>
  <c r="B6" i="13"/>
  <c r="G62" i="4"/>
  <c r="B11" i="13"/>
  <c r="F62" i="2"/>
  <c r="B8" i="13"/>
  <c r="B14" i="13"/>
  <c r="B9" i="13"/>
  <c r="B16" i="13"/>
</calcChain>
</file>

<file path=xl/sharedStrings.xml><?xml version="1.0" encoding="utf-8"?>
<sst xmlns="http://schemas.openxmlformats.org/spreadsheetml/2006/main" count="933" uniqueCount="152">
  <si>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</si>
  <si>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</si>
  <si>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</si>
  <si>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</si>
  <si>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</si>
  <si>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</si>
  <si>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</si>
  <si>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</si>
  <si>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</si>
  <si>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</si>
  <si>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</si>
  <si>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</si>
  <si>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</si>
  <si>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</si>
  <si>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</si>
  <si>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</si>
  <si>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</si>
  <si>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</si>
  <si>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</si>
  <si>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</si>
  <si>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</si>
  <si>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</si>
  <si>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</si>
  <si>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</si>
  <si>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</si>
  <si>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</si>
  <si>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</si>
  <si>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</si>
  <si>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</si>
  <si>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</si>
  <si>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</si>
  <si>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</si>
  <si>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</si>
  <si>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>SLOT</t>
  </si>
  <si>
    <t>HANDLE</t>
  </si>
  <si>
    <t>PAYOUT % (1)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</si>
  <si>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</si>
  <si>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</si>
  <si>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</si>
  <si>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</si>
  <si>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</si>
  <si>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</si>
  <si>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</si>
  <si>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</si>
  <si>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</si>
  <si>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</si>
  <si>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</si>
  <si>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</si>
  <si>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</si>
  <si>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</si>
  <si>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</si>
  <si>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</si>
  <si>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</si>
  <si>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</si>
  <si>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BOAT:  ISLE OF CAPRI-LADY LUCK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</si>
  <si>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</si>
  <si>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</si>
  <si>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</si>
  <si>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</si>
  <si>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</si>
  <si>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</si>
  <si>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</si>
  <si>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</si>
  <si>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</si>
  <si>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</si>
  <si>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</si>
  <si>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</si>
  <si>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>BOAT:     HARRAHS N. KANSAS CITY</t>
  </si>
  <si>
    <t>BOAT:    ISLE OF CAPRI - KC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</si>
  <si>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</si>
  <si>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</si>
  <si>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</si>
  <si>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</si>
  <si>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</si>
  <si>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>BOAT:     AMERISTAR KC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</si>
  <si>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</si>
  <si>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</si>
  <si>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</si>
  <si>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</si>
  <si>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</si>
  <si>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</si>
  <si>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</si>
  <si>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</si>
  <si>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Ten Hand Holdem</t>
  </si>
  <si>
    <t xml:space="preserve">   EZ Pai Gow Poker</t>
  </si>
  <si>
    <t xml:space="preserve">   EZ Baccarat</t>
  </si>
  <si>
    <t>BOAT:     RIVER CITY</t>
  </si>
  <si>
    <t xml:space="preserve">   Bonus Craps</t>
  </si>
  <si>
    <t xml:space="preserve">   Blackjack Switch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</si>
  <si>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</si>
  <si>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</si>
  <si>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</si>
  <si>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</si>
  <si>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</si>
  <si>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</si>
  <si>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</si>
  <si>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</si>
  <si>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</si>
  <si>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</si>
  <si>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</si>
  <si>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</si>
  <si>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</si>
  <si>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Lunar Poker</t>
  </si>
  <si>
    <t>BOAT: ISLE OF CAPRI-CAPE GIRARDEAU</t>
  </si>
  <si>
    <t xml:space="preserve">   Super 7</t>
  </si>
  <si>
    <t xml:space="preserve">   Three Card Poker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</si>
  <si>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</si>
  <si>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</si>
  <si>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</si>
  <si>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</si>
  <si>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</si>
  <si>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</si>
  <si>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</si>
  <si>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</si>
  <si>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</si>
  <si>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</si>
  <si>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</si>
  <si>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</si>
  <si>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</si>
  <si>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</si>
  <si>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</si>
  <si>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3 Card Poker</t>
  </si>
  <si>
    <t xml:space="preserve">   DJ Wild</t>
  </si>
  <si>
    <t xml:space="preserve">   Texas Ultimate</t>
  </si>
  <si>
    <t xml:space="preserve">   4 Card Frenzy</t>
  </si>
  <si>
    <t xml:space="preserve">   Cajun Stud Poker</t>
  </si>
  <si>
    <t xml:space="preserve">   Cajun Stud</t>
  </si>
  <si>
    <t xml:space="preserve">   Mini Bac Dragon Bonus</t>
  </si>
  <si>
    <t xml:space="preserve">   Heads Up Hold'em</t>
  </si>
  <si>
    <t xml:space="preserve">   Pick Em &amp; Bet Em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</si>
  <si>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</si>
  <si>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</si>
  <si>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</si>
  <si>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</si>
  <si>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Free Bet Blackjack</t>
  </si>
  <si>
    <t xml:space="preserve">   Sic Bo</t>
  </si>
  <si>
    <t xml:space="preserve">   DJ Wild Poker</t>
  </si>
  <si>
    <t xml:space="preserve">   Fortune 7</t>
  </si>
  <si>
    <t xml:space="preserve">   Dai Bac</t>
  </si>
  <si>
    <t xml:space="preserve">   Four Card Frenzy</t>
  </si>
  <si>
    <t xml:space="preserve">   Criss Cross Poker</t>
  </si>
  <si>
    <t xml:space="preserve">   Straw Poker</t>
  </si>
  <si>
    <t xml:space="preserve">   Bad Beat Baccarat</t>
  </si>
  <si>
    <t xml:space="preserve">  Multi Denom</t>
  </si>
  <si>
    <t xml:space="preserve">   21+3 Extreme Top Three</t>
  </si>
  <si>
    <t xml:space="preserve">   DJ Wild Stud</t>
  </si>
  <si>
    <t xml:space="preserve">   Ultimate Texas Poker</t>
  </si>
  <si>
    <t xml:space="preserve">   5 Treasures Baccarat</t>
  </si>
  <si>
    <t xml:space="preserve">    I LUV Suits</t>
  </si>
  <si>
    <t xml:space="preserve">    EZ Baccarat</t>
  </si>
  <si>
    <t>MONTH ENDED:   DECEMBER 2019</t>
  </si>
  <si>
    <t xml:space="preserve">   Super 3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</si>
</sst>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0.000%"/>
  </numFmts>
  <fonts count="22" x14ac:knownFonts="1">
    <font>
      <sz val="12"/>
      <name val="Arial"/>
    </font>
    <font>
      <b/>
      <sz val="10"/>
      <name val="Arial"/>
    </font>
    <font>
      <b/>
      <sz val="18"/>
      <name val="Arial"/>
      <family val="2"/>
    </font>
    <font>
      <b/>
      <u/>
      <sz val="18"/>
      <name val="Arial"/>
      <family val="2"/>
    </font>
    <font>
      <u/>
      <sz val="1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/>
      <sz val="17"/>
      <name val="Arial"/>
      <family val="2"/>
    </font>
    <font>
      <b/>
      <sz val="11"/>
      <name val="Arial"/>
    </font>
    <font>
      <b/>
      <sz val="10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7">
    <xf numFmtId="0" fontId="0" fillId="0" borderId="0" xfId="0" applyNumberFormat="1" applyFont="1" applyAlignment="1" applyProtection="1">
      <protection locked="0"/>
    </xf>
    <xf numFmtId="0" fontId="2" fillId="0" borderId="0" xfId="0" applyFont="1" applyAlignment="1"/>
    <xf numFmtId="0" fontId="0" fillId="0" borderId="0" xfId="0" applyFont="1" applyAlignment="1"/>
    <xf numFmtId="0" fontId="0" fillId="0" borderId="0" xfId="0" applyNumberFormat="1" applyFont="1" applyAlignment="1" applyProtection="1">
      <protection locked="0"/>
    </xf>
    <xf numFmtId="0" fontId="1" fillId="0" borderId="0" xfId="0" applyFont="1" applyAlignment="1"/>
    <xf numFmtId="0" fontId="1" fillId="0" borderId="0" xfId="0" applyNumberFormat="1" applyFont="1" applyAlignment="1">
      <alignment horizontal="centerContinuous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NumberFormat="1" applyFont="1" applyAlignment="1">
      <alignment horizontal="centerContinuous"/>
    </xf>
    <xf numFmtId="0" fontId="0" fillId="2" borderId="0" xfId="0" applyFill="1" applyAlignment="1"/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0" fontId="6" fillId="2" borderId="0" xfId="0" applyNumberFormat="1" applyFont="1" applyFill="1" applyAlignment="1">
      <alignment horizontal="centerContinuous"/>
    </xf>
    <xf numFmtId="0" fontId="7" fillId="0" borderId="1" xfId="0" applyNumberFormat="1" applyFont="1" applyBorder="1" applyAlignment="1" applyProtection="1">
      <protection locked="0"/>
    </xf>
    <xf numFmtId="0" fontId="8" fillId="0" borderId="2" xfId="0" applyNumberFormat="1" applyFont="1" applyBorder="1" applyAlignment="1"/>
    <xf numFmtId="0" fontId="0" fillId="0" borderId="2" xfId="0" applyFont="1" applyBorder="1" applyAlignment="1"/>
    <xf numFmtId="0" fontId="9" fillId="0" borderId="3" xfId="0" applyNumberFormat="1" applyFont="1" applyBorder="1" applyAlignment="1"/>
    <xf numFmtId="0" fontId="9" fillId="3" borderId="3" xfId="0" applyNumberFormat="1" applyFont="1" applyFill="1" applyBorder="1" applyAlignment="1"/>
    <xf numFmtId="0" fontId="8" fillId="3" borderId="1" xfId="0" applyNumberFormat="1" applyFont="1" applyFill="1" applyBorder="1" applyAlignment="1" applyProtection="1">
      <protection locked="0"/>
    </xf>
    <xf numFmtId="0" fontId="10" fillId="0" borderId="1" xfId="0" applyNumberFormat="1" applyFont="1" applyBorder="1" applyAlignment="1">
      <alignment horizontal="left"/>
    </xf>
    <xf numFmtId="0" fontId="10" fillId="0" borderId="1" xfId="0" applyNumberFormat="1" applyFont="1" applyBorder="1" applyAlignment="1"/>
    <xf numFmtId="0" fontId="0" fillId="0" borderId="0" xfId="0" applyNumberFormat="1" applyFont="1" applyAlignment="1"/>
    <xf numFmtId="0" fontId="8" fillId="0" borderId="0" xfId="0" applyNumberFormat="1" applyFont="1" applyAlignment="1"/>
    <xf numFmtId="0" fontId="11" fillId="2" borderId="0" xfId="0" applyNumberFormat="1" applyFont="1" applyFill="1" applyAlignment="1"/>
    <xf numFmtId="0" fontId="8" fillId="2" borderId="0" xfId="0" applyNumberFormat="1" applyFont="1" applyFill="1" applyAlignment="1"/>
    <xf numFmtId="0" fontId="6" fillId="2" borderId="0" xfId="0" applyNumberFormat="1" applyFont="1" applyFill="1" applyAlignment="1">
      <alignment horizontal="center"/>
    </xf>
    <xf numFmtId="0" fontId="6" fillId="0" borderId="0" xfId="0" applyNumberFormat="1" applyFont="1" applyAlignment="1"/>
    <xf numFmtId="0" fontId="6" fillId="2" borderId="3" xfId="0" applyNumberFormat="1" applyFont="1" applyFill="1" applyBorder="1" applyAlignment="1" applyProtection="1">
      <protection locked="0"/>
    </xf>
    <xf numFmtId="0" fontId="8" fillId="2" borderId="1" xfId="0" applyNumberFormat="1" applyFont="1" applyFill="1" applyBorder="1" applyAlignment="1" applyProtection="1">
      <protection locked="0"/>
    </xf>
    <xf numFmtId="0" fontId="6" fillId="2" borderId="3" xfId="0" applyNumberFormat="1" applyFont="1" applyFill="1" applyBorder="1" applyAlignment="1" applyProtection="1">
      <alignment horizontal="left"/>
      <protection locked="0"/>
    </xf>
    <xf numFmtId="0" fontId="8" fillId="2" borderId="1" xfId="0" applyNumberFormat="1" applyFont="1" applyFill="1" applyBorder="1" applyAlignment="1" applyProtection="1">
      <alignment horizontal="centerContinuous"/>
      <protection locked="0"/>
    </xf>
    <xf numFmtId="0" fontId="9" fillId="0" borderId="3" xfId="0" applyNumberFormat="1" applyFont="1" applyBorder="1" applyAlignment="1">
      <alignment horizontal="left"/>
    </xf>
    <xf numFmtId="0" fontId="6" fillId="3" borderId="3" xfId="0" applyNumberFormat="1" applyFont="1" applyFill="1" applyBorder="1" applyAlignment="1" applyProtection="1">
      <protection locked="0"/>
    </xf>
    <xf numFmtId="0" fontId="7" fillId="0" borderId="0" xfId="0" applyNumberFormat="1" applyFont="1" applyAlignment="1"/>
    <xf numFmtId="0" fontId="0" fillId="0" borderId="1" xfId="0" applyNumberFormat="1" applyFont="1" applyBorder="1" applyAlignment="1"/>
    <xf numFmtId="0" fontId="10" fillId="0" borderId="0" xfId="0" applyNumberFormat="1" applyFont="1" applyAlignment="1"/>
    <xf numFmtId="0" fontId="12" fillId="0" borderId="0" xfId="0" applyNumberFormat="1" applyFont="1" applyAlignment="1"/>
    <xf numFmtId="4" fontId="10" fillId="0" borderId="0" xfId="0" applyNumberFormat="1" applyFont="1" applyAlignment="1">
      <alignment horizontal="right"/>
    </xf>
    <xf numFmtId="0" fontId="10" fillId="0" borderId="0" xfId="0" applyFont="1" applyAlignment="1"/>
    <xf numFmtId="0" fontId="12" fillId="0" borderId="0" xfId="0" applyFont="1" applyAlignment="1"/>
    <xf numFmtId="0" fontId="8" fillId="0" borderId="0" xfId="0" applyFont="1" applyAlignment="1"/>
    <xf numFmtId="4" fontId="6" fillId="0" borderId="0" xfId="0" applyNumberFormat="1" applyFont="1" applyAlignment="1">
      <alignment horizontal="right"/>
    </xf>
    <xf numFmtId="0" fontId="5" fillId="0" borderId="0" xfId="0" applyFont="1" applyAlignment="1"/>
    <xf numFmtId="0" fontId="13" fillId="0" borderId="0" xfId="0" applyFont="1" applyAlignment="1"/>
    <xf numFmtId="164" fontId="10" fillId="0" borderId="0" xfId="0" applyNumberFormat="1" applyFont="1" applyAlignment="1"/>
    <xf numFmtId="4" fontId="10" fillId="0" borderId="0" xfId="0" applyNumberFormat="1" applyFont="1" applyAlignment="1"/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/>
    <xf numFmtId="0" fontId="14" fillId="0" borderId="0" xfId="0" applyFont="1" applyAlignment="1"/>
    <xf numFmtId="0" fontId="15" fillId="0" borderId="0" xfId="0" applyFont="1" applyAlignment="1"/>
    <xf numFmtId="0" fontId="7" fillId="0" borderId="0" xfId="0" applyFont="1" applyAlignment="1"/>
    <xf numFmtId="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NumberFormat="1" applyFont="1" applyAlignment="1" applyProtection="1">
      <protection locked="0"/>
    </xf>
    <xf numFmtId="8" fontId="6" fillId="2" borderId="3" xfId="0" quotePrefix="1" applyNumberFormat="1" applyFont="1" applyFill="1" applyBorder="1" applyAlignment="1" applyProtection="1">
      <protection locked="0"/>
    </xf>
    <xf numFmtId="0" fontId="6" fillId="2" borderId="3" xfId="0" quotePrefix="1" applyNumberFormat="1" applyFont="1" applyFill="1" applyBorder="1" applyAlignment="1" applyProtection="1">
      <protection locked="0"/>
    </xf>
    <xf numFmtId="0" fontId="6" fillId="2" borderId="2" xfId="0" applyNumberFormat="1" applyFont="1" applyFill="1" applyBorder="1" applyAlignment="1" applyProtection="1">
      <protection locked="0"/>
    </xf>
    <xf numFmtId="0" fontId="2" fillId="0" borderId="0" xfId="0" applyNumberFormat="1" applyFont="1" applyAlignment="1"/>
    <xf numFmtId="0" fontId="0" fillId="0" borderId="0" xfId="0" applyAlignment="1"/>
    <xf numFmtId="0" fontId="16" fillId="0" borderId="4" xfId="0" applyNumberFormat="1" applyFont="1" applyBorder="1" applyAlignment="1"/>
    <xf numFmtId="3" fontId="13" fillId="0" borderId="5" xfId="0" applyNumberFormat="1" applyFont="1" applyBorder="1" applyAlignment="1">
      <alignment horizontal="center"/>
    </xf>
    <xf numFmtId="0" fontId="0" fillId="0" borderId="6" xfId="0" applyNumberFormat="1" applyFont="1" applyBorder="1" applyAlignment="1"/>
    <xf numFmtId="0" fontId="16" fillId="0" borderId="7" xfId="0" applyNumberFormat="1" applyFont="1" applyBorder="1" applyAlignment="1"/>
    <xf numFmtId="4" fontId="13" fillId="0" borderId="3" xfId="0" applyNumberFormat="1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6" fillId="4" borderId="7" xfId="0" applyNumberFormat="1" applyFont="1" applyFill="1" applyBorder="1" applyAlignment="1"/>
    <xf numFmtId="4" fontId="12" fillId="4" borderId="3" xfId="0" applyNumberFormat="1" applyFont="1" applyFill="1" applyBorder="1" applyAlignment="1">
      <alignment horizontal="center"/>
    </xf>
    <xf numFmtId="3" fontId="13" fillId="0" borderId="3" xfId="0" applyNumberFormat="1" applyFont="1" applyBorder="1" applyAlignment="1">
      <alignment horizontal="center"/>
    </xf>
    <xf numFmtId="164" fontId="13" fillId="4" borderId="3" xfId="0" applyNumberFormat="1" applyFont="1" applyFill="1" applyBorder="1" applyAlignment="1">
      <alignment horizontal="center"/>
    </xf>
    <xf numFmtId="0" fontId="13" fillId="0" borderId="8" xfId="0" applyNumberFormat="1" applyFont="1" applyBorder="1" applyAlignment="1"/>
    <xf numFmtId="0" fontId="12" fillId="0" borderId="8" xfId="0" applyNumberFormat="1" applyFont="1" applyBorder="1" applyAlignment="1"/>
    <xf numFmtId="0" fontId="14" fillId="0" borderId="0" xfId="0" applyNumberFormat="1" applyFont="1" applyAlignment="1"/>
    <xf numFmtId="0" fontId="13" fillId="0" borderId="0" xfId="0" applyNumberFormat="1" applyFont="1" applyAlignment="1"/>
    <xf numFmtId="0" fontId="1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NumberFormat="1" applyFont="1" applyAlignment="1"/>
    <xf numFmtId="0" fontId="0" fillId="2" borderId="0" xfId="0" applyNumberFormat="1" applyFont="1" applyFill="1" applyAlignment="1"/>
    <xf numFmtId="0" fontId="6" fillId="2" borderId="0" xfId="0" applyNumberFormat="1" applyFont="1" applyFill="1" applyAlignment="1"/>
    <xf numFmtId="0" fontId="12" fillId="2" borderId="0" xfId="0" applyNumberFormat="1" applyFont="1" applyFill="1" applyAlignment="1"/>
    <xf numFmtId="0" fontId="8" fillId="0" borderId="2" xfId="0" applyNumberFormat="1" applyFont="1" applyFill="1" applyBorder="1" applyAlignment="1"/>
    <xf numFmtId="0" fontId="0" fillId="0" borderId="2" xfId="0" applyNumberFormat="1" applyFont="1" applyFill="1" applyBorder="1" applyAlignment="1"/>
    <xf numFmtId="0" fontId="8" fillId="0" borderId="0" xfId="0" applyNumberFormat="1" applyFont="1" applyFill="1" applyAlignment="1"/>
    <xf numFmtId="0" fontId="18" fillId="0" borderId="0" xfId="0" applyNumberFormat="1" applyFont="1" applyAlignment="1"/>
    <xf numFmtId="0" fontId="6" fillId="0" borderId="3" xfId="0" applyNumberFormat="1" applyFont="1" applyBorder="1" applyAlignment="1" applyProtection="1">
      <protection locked="0"/>
    </xf>
    <xf numFmtId="0" fontId="6" fillId="2" borderId="9" xfId="0" applyNumberFormat="1" applyFont="1" applyFill="1" applyBorder="1" applyAlignment="1" applyProtection="1">
      <alignment horizontal="left"/>
      <protection locked="0"/>
    </xf>
    <xf numFmtId="0" fontId="19" fillId="2" borderId="3" xfId="0" applyNumberFormat="1" applyFont="1" applyFill="1" applyBorder="1" applyAlignment="1" applyProtection="1">
      <protection locked="0"/>
    </xf>
    <xf numFmtId="3" fontId="8" fillId="0" borderId="3" xfId="0" applyNumberFormat="1" applyFont="1" applyBorder="1" applyAlignment="1" applyProtection="1">
      <alignment horizontal="center"/>
      <protection locked="0"/>
    </xf>
    <xf numFmtId="40" fontId="8" fillId="0" borderId="3" xfId="0" applyNumberFormat="1" applyFont="1" applyBorder="1" applyAlignment="1" applyProtection="1">
      <protection locked="0"/>
    </xf>
    <xf numFmtId="164" fontId="8" fillId="0" borderId="3" xfId="0" applyNumberFormat="1" applyFont="1" applyBorder="1" applyAlignment="1" applyProtection="1">
      <protection locked="0"/>
    </xf>
    <xf numFmtId="4" fontId="8" fillId="0" borderId="3" xfId="0" applyNumberFormat="1" applyFont="1" applyBorder="1" applyAlignment="1" applyProtection="1">
      <protection locked="0"/>
    </xf>
    <xf numFmtId="3" fontId="8" fillId="3" borderId="3" xfId="0" applyNumberFormat="1" applyFont="1" applyFill="1" applyBorder="1" applyAlignment="1" applyProtection="1">
      <alignment horizontal="center"/>
      <protection locked="0"/>
    </xf>
    <xf numFmtId="4" fontId="8" fillId="2" borderId="3" xfId="0" applyNumberFormat="1" applyFont="1" applyFill="1" applyBorder="1" applyAlignment="1" applyProtection="1">
      <protection locked="0"/>
    </xf>
    <xf numFmtId="164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protection locked="0"/>
    </xf>
    <xf numFmtId="3" fontId="10" fillId="2" borderId="3" xfId="0" applyNumberFormat="1" applyFont="1" applyFill="1" applyBorder="1" applyAlignment="1">
      <alignment horizontal="center"/>
    </xf>
    <xf numFmtId="4" fontId="10" fillId="2" borderId="3" xfId="0" applyNumberFormat="1" applyFont="1" applyFill="1" applyBorder="1" applyAlignment="1"/>
    <xf numFmtId="164" fontId="10" fillId="0" borderId="3" xfId="0" applyNumberFormat="1" applyFont="1" applyBorder="1" applyAlignment="1" applyProtection="1">
      <protection locked="0"/>
    </xf>
    <xf numFmtId="0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/>
    <xf numFmtId="4" fontId="6" fillId="0" borderId="1" xfId="0" applyNumberFormat="1" applyFont="1" applyBorder="1" applyAlignment="1">
      <alignment horizontal="centerContinuous"/>
    </xf>
    <xf numFmtId="4" fontId="6" fillId="0" borderId="0" xfId="0" applyNumberFormat="1" applyFont="1" applyAlignment="1"/>
    <xf numFmtId="4" fontId="6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1" xfId="0" applyNumberFormat="1" applyFont="1" applyBorder="1" applyAlignment="1"/>
    <xf numFmtId="4" fontId="20" fillId="0" borderId="1" xfId="0" applyNumberFormat="1" applyFont="1" applyBorder="1" applyAlignment="1"/>
    <xf numFmtId="0" fontId="6" fillId="0" borderId="3" xfId="0" applyNumberFormat="1" applyFont="1" applyBorder="1" applyAlignment="1"/>
    <xf numFmtId="0" fontId="21" fillId="0" borderId="3" xfId="0" applyNumberFormat="1" applyFont="1" applyBorder="1" applyAlignment="1" applyProtection="1">
      <protection locked="0"/>
    </xf>
    <xf numFmtId="40" fontId="8" fillId="2" borderId="3" xfId="0" applyNumberFormat="1" applyFont="1" applyFill="1" applyBorder="1" applyAlignment="1" applyProtection="1">
      <protection locked="0"/>
    </xf>
    <xf numFmtId="40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Border="1" applyAlignment="1">
      <alignment horizontal="center"/>
    </xf>
    <xf numFmtId="40" fontId="8" fillId="5" borderId="3" xfId="0" applyNumberFormat="1" applyFont="1" applyFill="1" applyBorder="1" applyAlignment="1" applyProtection="1">
      <protection locked="0"/>
    </xf>
    <xf numFmtId="10" fontId="8" fillId="0" borderId="3" xfId="0" applyNumberFormat="1" applyFont="1" applyBorder="1" applyAlignment="1" applyProtection="1">
      <protection locked="0"/>
    </xf>
    <xf numFmtId="3" fontId="8" fillId="5" borderId="3" xfId="0" applyNumberFormat="1" applyFont="1" applyFill="1" applyBorder="1" applyAlignment="1" applyProtection="1">
      <alignment horizontal="center"/>
      <protection locked="0"/>
    </xf>
    <xf numFmtId="164" fontId="8" fillId="5" borderId="3" xfId="0" applyNumberFormat="1" applyFont="1" applyFill="1" applyBorder="1" applyAlignment="1" applyProtection="1">
      <protection locked="0"/>
    </xf>
    <xf numFmtId="4" fontId="8" fillId="5" borderId="3" xfId="0" applyNumberFormat="1" applyFont="1" applyFill="1" applyBorder="1" applyAlignment="1" applyProtection="1">
      <protection locked="0"/>
    </xf>
    <xf numFmtId="164" fontId="8" fillId="0" borderId="10" xfId="0" applyNumberFormat="1" applyFont="1" applyBorder="1" applyAlignment="1" applyProtection="1">
      <protection locked="0"/>
    </xf>
    <xf numFmtId="164" fontId="8" fillId="3" borderId="10" xfId="0" applyNumberFormat="1" applyFont="1" applyFill="1" applyBorder="1" applyAlignment="1" applyProtection="1">
      <protection locked="0"/>
    </xf>
    <xf numFmtId="164" fontId="10" fillId="0" borderId="10" xfId="0" applyNumberFormat="1" applyFont="1" applyBorder="1" applyAlignment="1" applyProtection="1">
      <protection locked="0"/>
    </xf>
    <xf numFmtId="4" fontId="6" fillId="0" borderId="0" xfId="0" applyNumberFormat="1" applyFont="1" applyBorder="1" applyAlignment="1">
      <alignment horizontal="centerContinuous"/>
    </xf>
    <xf numFmtId="0" fontId="6" fillId="2" borderId="0" xfId="0" applyNumberFormat="1" applyFont="1" applyFill="1" applyBorder="1" applyAlignment="1">
      <alignment horizontal="center"/>
    </xf>
    <xf numFmtId="4" fontId="6" fillId="0" borderId="11" xfId="0" applyNumberFormat="1" applyFont="1" applyBorder="1" applyAlignment="1">
      <alignment horizontal="centerContinuous"/>
    </xf>
    <xf numFmtId="164" fontId="10" fillId="0" borderId="12" xfId="0" applyNumberFormat="1" applyFont="1" applyBorder="1" applyAlignment="1" applyProtection="1">
      <protection locked="0"/>
    </xf>
    <xf numFmtId="40" fontId="8" fillId="0" borderId="3" xfId="0" applyNumberFormat="1" applyFont="1" applyFill="1" applyBorder="1" applyAlignment="1" applyProtection="1">
      <protection locked="0"/>
    </xf>
    <xf numFmtId="3" fontId="8" fillId="0" borderId="9" xfId="0" applyNumberFormat="1" applyFont="1" applyBorder="1" applyAlignment="1" applyProtection="1">
      <alignment horizontal="center"/>
      <protection locked="0"/>
    </xf>
    <xf numFmtId="40" fontId="8" fillId="0" borderId="9" xfId="0" applyNumberFormat="1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2"/>
  <sheetViews>
    <sheetView tabSelected="1"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">
        <v>150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10</v>
      </c>
      <c r="B9" s="13"/>
      <c r="C9" s="14"/>
      <c r="D9" s="86"/>
      <c r="E9" s="87"/>
      <c r="F9" s="87"/>
      <c r="G9" s="88"/>
      <c r="H9" s="15"/>
    </row>
    <row r="10" spans="1:8" ht="15.75" x14ac:dyDescent="0.25">
      <c r="A10" s="106" t="s">
        <v>11</v>
      </c>
      <c r="B10" s="13"/>
      <c r="C10" s="14"/>
      <c r="D10" s="86"/>
      <c r="E10" s="87"/>
      <c r="F10" s="87"/>
      <c r="G10" s="88"/>
      <c r="H10" s="15"/>
    </row>
    <row r="11" spans="1:8" ht="15.75" x14ac:dyDescent="0.25">
      <c r="A11" s="106" t="s">
        <v>118</v>
      </c>
      <c r="B11" s="13"/>
      <c r="C11" s="14"/>
      <c r="D11" s="86">
        <v>5</v>
      </c>
      <c r="E11" s="87">
        <v>939759</v>
      </c>
      <c r="F11" s="87">
        <v>152376</v>
      </c>
      <c r="G11" s="88">
        <f>F11/E11</f>
        <v>0.16214369854398841</v>
      </c>
      <c r="H11" s="15"/>
    </row>
    <row r="12" spans="1:8" ht="15.75" x14ac:dyDescent="0.25">
      <c r="A12" s="106" t="s">
        <v>12</v>
      </c>
      <c r="B12" s="13"/>
      <c r="C12" s="14"/>
      <c r="D12" s="86"/>
      <c r="E12" s="87"/>
      <c r="F12" s="87"/>
      <c r="G12" s="88"/>
      <c r="H12" s="15"/>
    </row>
    <row r="13" spans="1:8" ht="15.75" x14ac:dyDescent="0.25">
      <c r="A13" s="106" t="s">
        <v>126</v>
      </c>
      <c r="B13" s="13"/>
      <c r="C13" s="14"/>
      <c r="D13" s="86">
        <v>1</v>
      </c>
      <c r="E13" s="87">
        <v>216403</v>
      </c>
      <c r="F13" s="87">
        <v>67929.5</v>
      </c>
      <c r="G13" s="88">
        <f>F13/E13</f>
        <v>0.31390276474910239</v>
      </c>
      <c r="H13" s="15"/>
    </row>
    <row r="14" spans="1:8" ht="15.75" x14ac:dyDescent="0.25">
      <c r="A14" s="106" t="s">
        <v>57</v>
      </c>
      <c r="B14" s="13"/>
      <c r="C14" s="14"/>
      <c r="D14" s="86"/>
      <c r="E14" s="87"/>
      <c r="F14" s="87"/>
      <c r="G14" s="88"/>
      <c r="H14" s="15"/>
    </row>
    <row r="15" spans="1:8" ht="15.75" x14ac:dyDescent="0.25">
      <c r="A15" s="106" t="s">
        <v>130</v>
      </c>
      <c r="B15" s="13"/>
      <c r="C15" s="14"/>
      <c r="D15" s="86">
        <v>2</v>
      </c>
      <c r="E15" s="87">
        <v>326330</v>
      </c>
      <c r="F15" s="87">
        <v>68140.5</v>
      </c>
      <c r="G15" s="88">
        <f>F15/E15</f>
        <v>0.20880856801397357</v>
      </c>
      <c r="H15" s="15"/>
    </row>
    <row r="16" spans="1:8" ht="15.75" x14ac:dyDescent="0.25">
      <c r="A16" s="106" t="s">
        <v>137</v>
      </c>
      <c r="B16" s="13"/>
      <c r="C16" s="14"/>
      <c r="D16" s="86">
        <v>2</v>
      </c>
      <c r="E16" s="87">
        <v>2728890</v>
      </c>
      <c r="F16" s="87">
        <v>383742.5</v>
      </c>
      <c r="G16" s="88">
        <f>F16/E16</f>
        <v>0.14062219437207069</v>
      </c>
      <c r="H16" s="15"/>
    </row>
    <row r="17" spans="1:8" ht="15.75" x14ac:dyDescent="0.25">
      <c r="A17" s="106" t="s">
        <v>13</v>
      </c>
      <c r="B17" s="13"/>
      <c r="C17" s="14"/>
      <c r="D17" s="86"/>
      <c r="E17" s="87"/>
      <c r="F17" s="87"/>
      <c r="G17" s="88"/>
      <c r="H17" s="15"/>
    </row>
    <row r="18" spans="1:8" ht="15.75" x14ac:dyDescent="0.25">
      <c r="A18" s="106" t="s">
        <v>14</v>
      </c>
      <c r="B18" s="13"/>
      <c r="C18" s="14"/>
      <c r="D18" s="86">
        <v>2</v>
      </c>
      <c r="E18" s="87">
        <v>789308</v>
      </c>
      <c r="F18" s="87">
        <v>140787</v>
      </c>
      <c r="G18" s="88">
        <f>F18/E18</f>
        <v>0.17836763342066722</v>
      </c>
      <c r="H18" s="15"/>
    </row>
    <row r="19" spans="1:8" ht="15.75" x14ac:dyDescent="0.25">
      <c r="A19" s="106" t="s">
        <v>15</v>
      </c>
      <c r="B19" s="13"/>
      <c r="C19" s="14"/>
      <c r="D19" s="86"/>
      <c r="E19" s="87"/>
      <c r="F19" s="87"/>
      <c r="G19" s="88"/>
      <c r="H19" s="15"/>
    </row>
    <row r="20" spans="1:8" ht="15.75" x14ac:dyDescent="0.25">
      <c r="A20" s="106" t="s">
        <v>16</v>
      </c>
      <c r="B20" s="13"/>
      <c r="C20" s="14"/>
      <c r="D20" s="86">
        <v>1</v>
      </c>
      <c r="E20" s="87">
        <v>399074</v>
      </c>
      <c r="F20" s="87">
        <v>85077</v>
      </c>
      <c r="G20" s="88">
        <f t="shared" ref="G20:G25" si="0">F20/E20</f>
        <v>0.2131860256493783</v>
      </c>
      <c r="H20" s="15"/>
    </row>
    <row r="21" spans="1:8" ht="15.75" x14ac:dyDescent="0.25">
      <c r="A21" s="106" t="s">
        <v>138</v>
      </c>
      <c r="B21" s="13"/>
      <c r="C21" s="14"/>
      <c r="D21" s="86"/>
      <c r="E21" s="87"/>
      <c r="F21" s="87"/>
      <c r="G21" s="88"/>
      <c r="H21" s="15"/>
    </row>
    <row r="22" spans="1:8" ht="15.75" x14ac:dyDescent="0.25">
      <c r="A22" s="106" t="s">
        <v>60</v>
      </c>
      <c r="B22" s="13"/>
      <c r="C22" s="14"/>
      <c r="D22" s="86">
        <v>1</v>
      </c>
      <c r="E22" s="87">
        <v>652752.5</v>
      </c>
      <c r="F22" s="87">
        <v>120678</v>
      </c>
      <c r="G22" s="88">
        <f t="shared" si="0"/>
        <v>0.18487558454391212</v>
      </c>
      <c r="H22" s="15"/>
    </row>
    <row r="23" spans="1:8" ht="15.75" x14ac:dyDescent="0.25">
      <c r="A23" s="106" t="s">
        <v>18</v>
      </c>
      <c r="B23" s="13"/>
      <c r="C23" s="14"/>
      <c r="D23" s="86">
        <v>5</v>
      </c>
      <c r="E23" s="87">
        <v>478668</v>
      </c>
      <c r="F23" s="87">
        <v>9444</v>
      </c>
      <c r="G23" s="88">
        <f t="shared" si="0"/>
        <v>1.972975005640653E-2</v>
      </c>
      <c r="H23" s="15"/>
    </row>
    <row r="24" spans="1:8" ht="15.75" x14ac:dyDescent="0.25">
      <c r="A24" s="106" t="s">
        <v>19</v>
      </c>
      <c r="B24" s="13"/>
      <c r="C24" s="14"/>
      <c r="D24" s="86">
        <v>1</v>
      </c>
      <c r="E24" s="87">
        <v>165704</v>
      </c>
      <c r="F24" s="87">
        <v>36262</v>
      </c>
      <c r="G24" s="88">
        <f t="shared" si="0"/>
        <v>0.2188359967170376</v>
      </c>
      <c r="H24" s="15"/>
    </row>
    <row r="25" spans="1:8" ht="15.75" x14ac:dyDescent="0.25">
      <c r="A25" s="107" t="s">
        <v>20</v>
      </c>
      <c r="B25" s="13"/>
      <c r="C25" s="14"/>
      <c r="D25" s="86">
        <v>3</v>
      </c>
      <c r="E25" s="87">
        <v>658105</v>
      </c>
      <c r="F25" s="87">
        <v>152105</v>
      </c>
      <c r="G25" s="88">
        <f t="shared" si="0"/>
        <v>0.23112573221598376</v>
      </c>
      <c r="H25" s="15"/>
    </row>
    <row r="26" spans="1:8" ht="15.75" x14ac:dyDescent="0.25">
      <c r="A26" s="107" t="s">
        <v>21</v>
      </c>
      <c r="B26" s="13"/>
      <c r="C26" s="14"/>
      <c r="D26" s="86"/>
      <c r="E26" s="87"/>
      <c r="F26" s="87"/>
      <c r="G26" s="88"/>
      <c r="H26" s="15"/>
    </row>
    <row r="27" spans="1:8" ht="15.75" x14ac:dyDescent="0.25">
      <c r="A27" s="83" t="s">
        <v>22</v>
      </c>
      <c r="B27" s="13"/>
      <c r="C27" s="14"/>
      <c r="D27" s="86"/>
      <c r="E27" s="87"/>
      <c r="F27" s="87"/>
      <c r="G27" s="88"/>
      <c r="H27" s="15"/>
    </row>
    <row r="28" spans="1:8" ht="15.75" x14ac:dyDescent="0.25">
      <c r="A28" s="83" t="s">
        <v>23</v>
      </c>
      <c r="B28" s="13"/>
      <c r="C28" s="14"/>
      <c r="D28" s="86"/>
      <c r="E28" s="87"/>
      <c r="F28" s="87"/>
      <c r="G28" s="88"/>
      <c r="H28" s="15"/>
    </row>
    <row r="29" spans="1:8" ht="15.75" x14ac:dyDescent="0.25">
      <c r="A29" s="83" t="s">
        <v>24</v>
      </c>
      <c r="B29" s="13"/>
      <c r="C29" s="14"/>
      <c r="D29" s="86">
        <v>1</v>
      </c>
      <c r="E29" s="89">
        <v>46115</v>
      </c>
      <c r="F29" s="89">
        <v>20439.5</v>
      </c>
      <c r="G29" s="88">
        <f>F29/E29</f>
        <v>0.44322888431096175</v>
      </c>
      <c r="H29" s="15"/>
    </row>
    <row r="30" spans="1:8" ht="15.75" x14ac:dyDescent="0.25">
      <c r="A30" s="83" t="s">
        <v>25</v>
      </c>
      <c r="B30" s="13"/>
      <c r="C30" s="14"/>
      <c r="D30" s="86">
        <v>1</v>
      </c>
      <c r="E30" s="89">
        <v>94812</v>
      </c>
      <c r="F30" s="87">
        <v>29475</v>
      </c>
      <c r="G30" s="88">
        <f>F30/E30</f>
        <v>0.31087836982660422</v>
      </c>
      <c r="H30" s="15"/>
    </row>
    <row r="31" spans="1:8" ht="15.75" x14ac:dyDescent="0.25">
      <c r="A31" s="83" t="s">
        <v>26</v>
      </c>
      <c r="B31" s="13"/>
      <c r="C31" s="14"/>
      <c r="D31" s="86">
        <v>16</v>
      </c>
      <c r="E31" s="89">
        <v>2396244</v>
      </c>
      <c r="F31" s="89">
        <v>546165</v>
      </c>
      <c r="G31" s="88">
        <f>F31/E31</f>
        <v>0.22792545333446845</v>
      </c>
      <c r="H31" s="15"/>
    </row>
    <row r="32" spans="1:8" ht="15.75" x14ac:dyDescent="0.25">
      <c r="A32" s="83" t="s">
        <v>132</v>
      </c>
      <c r="B32" s="13"/>
      <c r="C32" s="14"/>
      <c r="D32" s="86"/>
      <c r="E32" s="89"/>
      <c r="F32" s="89"/>
      <c r="G32" s="88"/>
      <c r="H32" s="15"/>
    </row>
    <row r="33" spans="1:8" ht="15.75" x14ac:dyDescent="0.25">
      <c r="A33" s="83" t="s">
        <v>109</v>
      </c>
      <c r="B33" s="13"/>
      <c r="C33" s="14"/>
      <c r="D33" s="86">
        <v>1</v>
      </c>
      <c r="E33" s="89">
        <v>166659</v>
      </c>
      <c r="F33" s="89">
        <v>41534.5</v>
      </c>
      <c r="G33" s="88">
        <f>F33/E33</f>
        <v>0.24921846404934628</v>
      </c>
      <c r="H33" s="15"/>
    </row>
    <row r="34" spans="1:8" ht="15.75" x14ac:dyDescent="0.25">
      <c r="A34" s="83" t="s">
        <v>27</v>
      </c>
      <c r="B34" s="13"/>
      <c r="C34" s="14"/>
      <c r="D34" s="86"/>
      <c r="E34" s="89"/>
      <c r="F34" s="89"/>
      <c r="G34" s="88"/>
      <c r="H34" s="15"/>
    </row>
    <row r="35" spans="1:8" x14ac:dyDescent="0.2">
      <c r="A35" s="16" t="s">
        <v>28</v>
      </c>
      <c r="B35" s="13"/>
      <c r="C35" s="14"/>
      <c r="D35" s="90"/>
      <c r="E35" s="91"/>
      <c r="F35" s="87"/>
      <c r="G35" s="92"/>
      <c r="H35" s="15"/>
    </row>
    <row r="36" spans="1:8" x14ac:dyDescent="0.2">
      <c r="A36" s="16" t="s">
        <v>29</v>
      </c>
      <c r="B36" s="13"/>
      <c r="C36" s="14"/>
      <c r="D36" s="90"/>
      <c r="E36" s="91"/>
      <c r="F36" s="89">
        <v>15</v>
      </c>
      <c r="G36" s="92"/>
      <c r="H36" s="15"/>
    </row>
    <row r="37" spans="1:8" x14ac:dyDescent="0.2">
      <c r="A37" s="16" t="s">
        <v>30</v>
      </c>
      <c r="B37" s="13"/>
      <c r="C37" s="14"/>
      <c r="D37" s="90"/>
      <c r="E37" s="91"/>
      <c r="F37" s="89"/>
      <c r="G37" s="92"/>
      <c r="H37" s="15"/>
    </row>
    <row r="38" spans="1:8" x14ac:dyDescent="0.2">
      <c r="A38" s="17"/>
      <c r="B38" s="18"/>
      <c r="C38" s="14"/>
      <c r="D38" s="90"/>
      <c r="E38" s="93"/>
      <c r="F38" s="93"/>
      <c r="G38" s="92"/>
      <c r="H38" s="15"/>
    </row>
    <row r="39" spans="1:8" ht="15.75" x14ac:dyDescent="0.25">
      <c r="A39" s="19" t="s">
        <v>31</v>
      </c>
      <c r="B39" s="20"/>
      <c r="C39" s="21"/>
      <c r="D39" s="94">
        <f>SUM(D9:D38)</f>
        <v>42</v>
      </c>
      <c r="E39" s="95">
        <f>SUM(E9:E38)</f>
        <v>10058823.5</v>
      </c>
      <c r="F39" s="95">
        <f>SUM(F9:F38)</f>
        <v>1854170.5</v>
      </c>
      <c r="G39" s="96">
        <f>F39/E39</f>
        <v>0.18433274030506649</v>
      </c>
      <c r="H39" s="15"/>
    </row>
    <row r="40" spans="1:8" ht="15.75" x14ac:dyDescent="0.25">
      <c r="A40" s="22"/>
      <c r="B40" s="22"/>
      <c r="C40" s="22"/>
      <c r="D40" s="97"/>
      <c r="E40" s="98"/>
      <c r="F40" s="99"/>
      <c r="G40" s="99"/>
      <c r="H40" s="2"/>
    </row>
    <row r="41" spans="1:8" ht="18" x14ac:dyDescent="0.25">
      <c r="A41" s="23" t="s">
        <v>32</v>
      </c>
      <c r="B41" s="24"/>
      <c r="C41" s="24"/>
      <c r="D41" s="25"/>
      <c r="E41" s="100"/>
      <c r="F41" s="101"/>
      <c r="G41" s="101"/>
      <c r="H41" s="2"/>
    </row>
    <row r="42" spans="1:8" ht="15.75" x14ac:dyDescent="0.25">
      <c r="A42" s="26"/>
      <c r="B42" s="26"/>
      <c r="C42" s="26"/>
      <c r="D42" s="102"/>
      <c r="E42" s="25" t="s">
        <v>33</v>
      </c>
      <c r="F42" s="25" t="s">
        <v>33</v>
      </c>
      <c r="G42" s="25" t="s">
        <v>5</v>
      </c>
      <c r="H42" s="2"/>
    </row>
    <row r="43" spans="1:8" ht="15.75" x14ac:dyDescent="0.2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01" t="s">
        <v>35</v>
      </c>
      <c r="H43" s="2"/>
    </row>
    <row r="44" spans="1:8" ht="15.75" x14ac:dyDescent="0.25">
      <c r="A44" s="27" t="s">
        <v>36</v>
      </c>
      <c r="B44" s="28"/>
      <c r="C44" s="14"/>
      <c r="D44" s="86">
        <v>115</v>
      </c>
      <c r="E44" s="87">
        <v>11923901.449999999</v>
      </c>
      <c r="F44" s="87">
        <v>668863.54</v>
      </c>
      <c r="G44" s="88">
        <f t="shared" ref="G44:G50" si="1">1-(+F44/E44)</f>
        <v>0.94390564675456956</v>
      </c>
      <c r="H44" s="15"/>
    </row>
    <row r="45" spans="1:8" ht="15.75" x14ac:dyDescent="0.25">
      <c r="A45" s="27" t="s">
        <v>37</v>
      </c>
      <c r="B45" s="28"/>
      <c r="C45" s="14"/>
      <c r="D45" s="86">
        <v>3</v>
      </c>
      <c r="E45" s="87">
        <v>1868744.01</v>
      </c>
      <c r="F45" s="87">
        <v>158800.81</v>
      </c>
      <c r="G45" s="88">
        <f t="shared" si="1"/>
        <v>0.91502270554435117</v>
      </c>
      <c r="H45" s="15"/>
    </row>
    <row r="46" spans="1:8" ht="15.75" x14ac:dyDescent="0.25">
      <c r="A46" s="27" t="s">
        <v>38</v>
      </c>
      <c r="B46" s="28"/>
      <c r="C46" s="14"/>
      <c r="D46" s="86">
        <v>118</v>
      </c>
      <c r="E46" s="87">
        <v>8328526.75</v>
      </c>
      <c r="F46" s="87">
        <v>676012.03</v>
      </c>
      <c r="G46" s="88">
        <f t="shared" si="1"/>
        <v>0.9188317393589448</v>
      </c>
      <c r="H46" s="15"/>
    </row>
    <row r="47" spans="1:8" ht="15.75" x14ac:dyDescent="0.25">
      <c r="A47" s="27" t="s">
        <v>39</v>
      </c>
      <c r="B47" s="28"/>
      <c r="C47" s="14"/>
      <c r="D47" s="86">
        <v>10</v>
      </c>
      <c r="E47" s="87">
        <v>3349426</v>
      </c>
      <c r="F47" s="87">
        <v>125977.02</v>
      </c>
      <c r="G47" s="88">
        <f t="shared" si="1"/>
        <v>0.9623884749207775</v>
      </c>
      <c r="H47" s="15"/>
    </row>
    <row r="48" spans="1:8" ht="15.75" x14ac:dyDescent="0.25">
      <c r="A48" s="27" t="s">
        <v>40</v>
      </c>
      <c r="B48" s="28"/>
      <c r="C48" s="14"/>
      <c r="D48" s="86">
        <v>143</v>
      </c>
      <c r="E48" s="87">
        <v>13209800.16</v>
      </c>
      <c r="F48" s="87">
        <v>1081908.02</v>
      </c>
      <c r="G48" s="88">
        <f t="shared" si="1"/>
        <v>0.91809807817713418</v>
      </c>
      <c r="H48" s="15"/>
    </row>
    <row r="49" spans="1:8" ht="15.75" x14ac:dyDescent="0.25">
      <c r="A49" s="27" t="s">
        <v>41</v>
      </c>
      <c r="B49" s="28"/>
      <c r="C49" s="14"/>
      <c r="D49" s="86">
        <v>11</v>
      </c>
      <c r="E49" s="87">
        <v>1863732</v>
      </c>
      <c r="F49" s="87">
        <v>177028.56</v>
      </c>
      <c r="G49" s="88">
        <f t="shared" si="1"/>
        <v>0.90501393977245659</v>
      </c>
      <c r="H49" s="15"/>
    </row>
    <row r="50" spans="1:8" ht="15.75" x14ac:dyDescent="0.25">
      <c r="A50" s="27" t="s">
        <v>42</v>
      </c>
      <c r="B50" s="28"/>
      <c r="C50" s="14"/>
      <c r="D50" s="86">
        <v>18</v>
      </c>
      <c r="E50" s="87">
        <v>1300833.58</v>
      </c>
      <c r="F50" s="87">
        <v>134676.64000000001</v>
      </c>
      <c r="G50" s="88">
        <f t="shared" si="1"/>
        <v>0.89646897030441053</v>
      </c>
      <c r="H50" s="15"/>
    </row>
    <row r="51" spans="1:8" ht="15.75" x14ac:dyDescent="0.25">
      <c r="A51" s="27" t="s">
        <v>43</v>
      </c>
      <c r="B51" s="28"/>
      <c r="C51" s="14"/>
      <c r="D51" s="86"/>
      <c r="E51" s="87"/>
      <c r="F51" s="87"/>
      <c r="G51" s="88"/>
      <c r="H51" s="15"/>
    </row>
    <row r="52" spans="1:8" ht="15.75" x14ac:dyDescent="0.25">
      <c r="A52" s="27" t="s">
        <v>44</v>
      </c>
      <c r="B52" s="28"/>
      <c r="C52" s="14"/>
      <c r="D52" s="86">
        <v>1</v>
      </c>
      <c r="E52" s="87">
        <v>61675</v>
      </c>
      <c r="F52" s="87">
        <v>-2325</v>
      </c>
      <c r="G52" s="88">
        <f>1-(+F52/E52)</f>
        <v>1.037697608431293</v>
      </c>
      <c r="H52" s="15"/>
    </row>
    <row r="53" spans="1:8" ht="15.75" x14ac:dyDescent="0.25">
      <c r="A53" s="29" t="s">
        <v>65</v>
      </c>
      <c r="B53" s="30"/>
      <c r="C53" s="14"/>
      <c r="D53" s="86">
        <v>880</v>
      </c>
      <c r="E53" s="87">
        <v>85166702.590000004</v>
      </c>
      <c r="F53" s="87">
        <v>9771497.7699999996</v>
      </c>
      <c r="G53" s="88">
        <f>1-(+F53/E53)</f>
        <v>0.88526621939279659</v>
      </c>
      <c r="H53" s="15"/>
    </row>
    <row r="54" spans="1:8" ht="15.75" x14ac:dyDescent="0.25">
      <c r="A54" s="29" t="s">
        <v>66</v>
      </c>
      <c r="B54" s="30"/>
      <c r="C54" s="14"/>
      <c r="D54" s="86"/>
      <c r="E54" s="87"/>
      <c r="F54" s="87"/>
      <c r="G54" s="88"/>
      <c r="H54" s="15"/>
    </row>
    <row r="55" spans="1:8" x14ac:dyDescent="0.2">
      <c r="A55" s="31" t="s">
        <v>45</v>
      </c>
      <c r="B55" s="30"/>
      <c r="C55" s="14"/>
      <c r="D55" s="90"/>
      <c r="E55" s="93"/>
      <c r="F55" s="87"/>
      <c r="G55" s="92"/>
      <c r="H55" s="15"/>
    </row>
    <row r="56" spans="1:8" x14ac:dyDescent="0.2">
      <c r="A56" s="16" t="s">
        <v>46</v>
      </c>
      <c r="B56" s="28"/>
      <c r="C56" s="14"/>
      <c r="D56" s="90"/>
      <c r="E56" s="93"/>
      <c r="F56" s="87"/>
      <c r="G56" s="92"/>
      <c r="H56" s="15"/>
    </row>
    <row r="57" spans="1:8" x14ac:dyDescent="0.2">
      <c r="A57" s="16" t="s">
        <v>47</v>
      </c>
      <c r="B57" s="28"/>
      <c r="C57" s="14"/>
      <c r="D57" s="90"/>
      <c r="E57" s="91"/>
      <c r="F57" s="89"/>
      <c r="G57" s="92"/>
      <c r="H57" s="15"/>
    </row>
    <row r="58" spans="1:8" x14ac:dyDescent="0.2">
      <c r="A58" s="16" t="s">
        <v>30</v>
      </c>
      <c r="B58" s="28"/>
      <c r="C58" s="14"/>
      <c r="D58" s="90"/>
      <c r="E58" s="91"/>
      <c r="F58" s="89"/>
      <c r="G58" s="92"/>
      <c r="H58" s="15"/>
    </row>
    <row r="59" spans="1:8" ht="15.75" x14ac:dyDescent="0.25">
      <c r="A59" s="32"/>
      <c r="B59" s="18"/>
      <c r="C59" s="14"/>
      <c r="D59" s="90"/>
      <c r="E59" s="93"/>
      <c r="F59" s="93"/>
      <c r="G59" s="92"/>
      <c r="H59" s="15"/>
    </row>
    <row r="60" spans="1:8" ht="15.75" x14ac:dyDescent="0.25">
      <c r="A60" s="20" t="s">
        <v>48</v>
      </c>
      <c r="B60" s="20"/>
      <c r="C60" s="21"/>
      <c r="D60" s="94">
        <f>SUM(D44:D56)</f>
        <v>1299</v>
      </c>
      <c r="E60" s="95">
        <f>SUM(E44:E59)</f>
        <v>127073341.54000001</v>
      </c>
      <c r="F60" s="95">
        <f>SUM(F44:F59)</f>
        <v>12792439.390000001</v>
      </c>
      <c r="G60" s="96">
        <f>1-(+F60/E60)</f>
        <v>0.89933026679735806</v>
      </c>
      <c r="H60" s="15"/>
    </row>
    <row r="61" spans="1:8" x14ac:dyDescent="0.2">
      <c r="A61" s="33"/>
      <c r="B61" s="33"/>
      <c r="C61" s="33"/>
      <c r="D61" s="104"/>
      <c r="E61" s="105"/>
      <c r="F61" s="34"/>
      <c r="G61" s="34"/>
      <c r="H61" s="2"/>
    </row>
    <row r="62" spans="1:8" ht="18" x14ac:dyDescent="0.25">
      <c r="A62" s="35" t="s">
        <v>49</v>
      </c>
      <c r="B62" s="36"/>
      <c r="C62" s="36"/>
      <c r="D62" s="36"/>
      <c r="E62" s="36"/>
      <c r="F62" s="37">
        <f>F60+F39</f>
        <v>14646609.890000001</v>
      </c>
      <c r="G62" s="36"/>
      <c r="H62" s="2"/>
    </row>
    <row r="63" spans="1:8" ht="18" x14ac:dyDescent="0.25">
      <c r="A63" s="38"/>
      <c r="B63" s="39"/>
      <c r="C63" s="39"/>
      <c r="D63" s="39"/>
      <c r="E63" s="39"/>
      <c r="F63" s="37"/>
      <c r="G63" s="39"/>
      <c r="H63" s="2"/>
    </row>
    <row r="64" spans="1:8" ht="15.75" x14ac:dyDescent="0.2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53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44"/>
      <c r="F71" s="2"/>
      <c r="G71" s="2"/>
      <c r="H71" s="2"/>
    </row>
    <row r="72" spans="1:8" ht="18" x14ac:dyDescent="0.25">
      <c r="A72" s="43"/>
      <c r="B72" s="39"/>
      <c r="C72" s="39"/>
      <c r="D72" s="39"/>
      <c r="E72" s="45"/>
      <c r="F72" s="2"/>
      <c r="G72" s="2"/>
      <c r="H72" s="2"/>
    </row>
    <row r="73" spans="1:8" ht="18" x14ac:dyDescent="0.25">
      <c r="A73" s="43"/>
      <c r="B73" s="39"/>
      <c r="C73" s="39"/>
      <c r="D73" s="39"/>
      <c r="E73" s="46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DECEMBER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89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10</v>
      </c>
      <c r="B9" s="13"/>
      <c r="C9" s="14"/>
      <c r="D9" s="86"/>
      <c r="E9" s="87"/>
      <c r="F9" s="87"/>
      <c r="G9" s="117"/>
      <c r="H9" s="15"/>
    </row>
    <row r="10" spans="1:8" ht="15.75" x14ac:dyDescent="0.25">
      <c r="A10" s="106" t="s">
        <v>11</v>
      </c>
      <c r="B10" s="13"/>
      <c r="C10" s="14"/>
      <c r="D10" s="86">
        <v>3</v>
      </c>
      <c r="E10" s="87">
        <v>1406501</v>
      </c>
      <c r="F10" s="87">
        <v>238708.5</v>
      </c>
      <c r="G10" s="117">
        <f>F10/E10</f>
        <v>0.16971797389408183</v>
      </c>
      <c r="H10" s="15"/>
    </row>
    <row r="11" spans="1:8" ht="15.75" x14ac:dyDescent="0.25">
      <c r="A11" s="106" t="s">
        <v>135</v>
      </c>
      <c r="B11" s="13"/>
      <c r="C11" s="14"/>
      <c r="D11" s="86"/>
      <c r="E11" s="87"/>
      <c r="F11" s="87"/>
      <c r="G11" s="117"/>
      <c r="H11" s="15"/>
    </row>
    <row r="12" spans="1:8" ht="15.75" x14ac:dyDescent="0.25">
      <c r="A12" s="106" t="s">
        <v>25</v>
      </c>
      <c r="B12" s="13"/>
      <c r="C12" s="14"/>
      <c r="D12" s="86">
        <v>1</v>
      </c>
      <c r="E12" s="87">
        <v>74280</v>
      </c>
      <c r="F12" s="87">
        <v>34592</v>
      </c>
      <c r="G12" s="117">
        <f>F12/E12</f>
        <v>0.46569736133548734</v>
      </c>
      <c r="H12" s="15"/>
    </row>
    <row r="13" spans="1:8" ht="15.75" x14ac:dyDescent="0.25">
      <c r="A13" s="106" t="s">
        <v>81</v>
      </c>
      <c r="B13" s="13"/>
      <c r="C13" s="14"/>
      <c r="D13" s="86"/>
      <c r="E13" s="87"/>
      <c r="F13" s="87"/>
      <c r="G13" s="117"/>
      <c r="H13" s="15"/>
    </row>
    <row r="14" spans="1:8" ht="15.75" x14ac:dyDescent="0.25">
      <c r="A14" s="106" t="s">
        <v>118</v>
      </c>
      <c r="B14" s="13"/>
      <c r="C14" s="14"/>
      <c r="D14" s="86"/>
      <c r="E14" s="87"/>
      <c r="F14" s="87"/>
      <c r="G14" s="117"/>
      <c r="H14" s="15"/>
    </row>
    <row r="15" spans="1:8" ht="15.75" x14ac:dyDescent="0.25">
      <c r="A15" s="106" t="s">
        <v>120</v>
      </c>
      <c r="B15" s="13"/>
      <c r="C15" s="14"/>
      <c r="D15" s="86">
        <v>22</v>
      </c>
      <c r="E15" s="87">
        <v>3005308</v>
      </c>
      <c r="F15" s="87">
        <v>386470.5</v>
      </c>
      <c r="G15" s="117">
        <f>F15/E15</f>
        <v>0.1285959708622211</v>
      </c>
      <c r="H15" s="15"/>
    </row>
    <row r="16" spans="1:8" ht="15.75" x14ac:dyDescent="0.25">
      <c r="A16" s="106" t="s">
        <v>115</v>
      </c>
      <c r="B16" s="13"/>
      <c r="C16" s="14"/>
      <c r="D16" s="86"/>
      <c r="E16" s="87"/>
      <c r="F16" s="87"/>
      <c r="G16" s="117"/>
      <c r="H16" s="15"/>
    </row>
    <row r="17" spans="1:8" ht="15.75" x14ac:dyDescent="0.25">
      <c r="A17" s="106" t="s">
        <v>87</v>
      </c>
      <c r="B17" s="13"/>
      <c r="C17" s="14"/>
      <c r="D17" s="86">
        <v>1</v>
      </c>
      <c r="E17" s="87">
        <v>564435</v>
      </c>
      <c r="F17" s="87">
        <v>124721</v>
      </c>
      <c r="G17" s="117">
        <f>F17/E17</f>
        <v>0.22096609884220503</v>
      </c>
      <c r="H17" s="15"/>
    </row>
    <row r="18" spans="1:8" ht="15.75" x14ac:dyDescent="0.25">
      <c r="A18" s="83" t="s">
        <v>126</v>
      </c>
      <c r="B18" s="13"/>
      <c r="C18" s="14"/>
      <c r="D18" s="86"/>
      <c r="E18" s="87"/>
      <c r="F18" s="87"/>
      <c r="G18" s="117"/>
      <c r="H18" s="15"/>
    </row>
    <row r="19" spans="1:8" ht="15.75" x14ac:dyDescent="0.25">
      <c r="A19" s="106" t="s">
        <v>15</v>
      </c>
      <c r="B19" s="13"/>
      <c r="C19" s="14"/>
      <c r="D19" s="86">
        <v>3</v>
      </c>
      <c r="E19" s="87">
        <v>1384235</v>
      </c>
      <c r="F19" s="87">
        <v>426806</v>
      </c>
      <c r="G19" s="117">
        <f>F19/E19</f>
        <v>0.3083334838376432</v>
      </c>
      <c r="H19" s="15"/>
    </row>
    <row r="20" spans="1:8" ht="15.75" x14ac:dyDescent="0.25">
      <c r="A20" s="106" t="s">
        <v>63</v>
      </c>
      <c r="B20" s="13"/>
      <c r="C20" s="14"/>
      <c r="D20" s="86"/>
      <c r="E20" s="87"/>
      <c r="F20" s="87"/>
      <c r="G20" s="117"/>
      <c r="H20" s="15"/>
    </row>
    <row r="21" spans="1:8" ht="15.75" x14ac:dyDescent="0.25">
      <c r="A21" s="106" t="s">
        <v>109</v>
      </c>
      <c r="B21" s="13"/>
      <c r="C21" s="14"/>
      <c r="D21" s="86">
        <v>1</v>
      </c>
      <c r="E21" s="87">
        <v>83808</v>
      </c>
      <c r="F21" s="87">
        <v>25258.5</v>
      </c>
      <c r="G21" s="117">
        <f>F21/E21</f>
        <v>0.3013853092783505</v>
      </c>
      <c r="H21" s="15"/>
    </row>
    <row r="22" spans="1:8" ht="15.75" x14ac:dyDescent="0.25">
      <c r="A22" s="106" t="s">
        <v>138</v>
      </c>
      <c r="B22" s="13"/>
      <c r="C22" s="14"/>
      <c r="D22" s="86"/>
      <c r="E22" s="87"/>
      <c r="F22" s="87"/>
      <c r="G22" s="117"/>
      <c r="H22" s="15"/>
    </row>
    <row r="23" spans="1:8" ht="15.75" x14ac:dyDescent="0.25">
      <c r="A23" s="106" t="s">
        <v>128</v>
      </c>
      <c r="B23" s="13"/>
      <c r="C23" s="14"/>
      <c r="D23" s="86"/>
      <c r="E23" s="87"/>
      <c r="F23" s="87"/>
      <c r="G23" s="117"/>
      <c r="H23" s="15"/>
    </row>
    <row r="24" spans="1:8" ht="15.75" x14ac:dyDescent="0.25">
      <c r="A24" s="106" t="s">
        <v>18</v>
      </c>
      <c r="B24" s="13"/>
      <c r="C24" s="14"/>
      <c r="D24" s="86"/>
      <c r="E24" s="87"/>
      <c r="F24" s="87"/>
      <c r="G24" s="117"/>
      <c r="H24" s="15"/>
    </row>
    <row r="25" spans="1:8" ht="15.75" x14ac:dyDescent="0.25">
      <c r="A25" s="107" t="s">
        <v>20</v>
      </c>
      <c r="B25" s="13"/>
      <c r="C25" s="14"/>
      <c r="D25" s="86">
        <v>4</v>
      </c>
      <c r="E25" s="87">
        <v>908354</v>
      </c>
      <c r="F25" s="87">
        <v>256059.5</v>
      </c>
      <c r="G25" s="117">
        <f>F25/E25</f>
        <v>0.28189395323849514</v>
      </c>
      <c r="H25" s="15"/>
    </row>
    <row r="26" spans="1:8" ht="15.75" x14ac:dyDescent="0.25">
      <c r="A26" s="107" t="s">
        <v>21</v>
      </c>
      <c r="B26" s="13"/>
      <c r="C26" s="14"/>
      <c r="D26" s="86">
        <v>10</v>
      </c>
      <c r="E26" s="87">
        <v>152221</v>
      </c>
      <c r="F26" s="87">
        <v>152221</v>
      </c>
      <c r="G26" s="117">
        <f>F26/E26</f>
        <v>1</v>
      </c>
      <c r="H26" s="15"/>
    </row>
    <row r="27" spans="1:8" ht="15.75" x14ac:dyDescent="0.25">
      <c r="A27" s="83" t="s">
        <v>22</v>
      </c>
      <c r="B27" s="13"/>
      <c r="C27" s="14"/>
      <c r="D27" s="86"/>
      <c r="E27" s="87"/>
      <c r="F27" s="87"/>
      <c r="G27" s="117"/>
      <c r="H27" s="15"/>
    </row>
    <row r="28" spans="1:8" ht="15.75" x14ac:dyDescent="0.25">
      <c r="A28" s="83" t="s">
        <v>23</v>
      </c>
      <c r="B28" s="13"/>
      <c r="C28" s="14"/>
      <c r="D28" s="86"/>
      <c r="E28" s="87">
        <v>33940</v>
      </c>
      <c r="F28" s="87">
        <v>-31510</v>
      </c>
      <c r="G28" s="117">
        <f t="shared" ref="G28:G34" si="0">F28/E28</f>
        <v>-0.92840306423099583</v>
      </c>
      <c r="H28" s="15"/>
    </row>
    <row r="29" spans="1:8" ht="15.75" x14ac:dyDescent="0.25">
      <c r="A29" s="83" t="s">
        <v>24</v>
      </c>
      <c r="B29" s="13"/>
      <c r="C29" s="14"/>
      <c r="D29" s="86">
        <v>1</v>
      </c>
      <c r="E29" s="87">
        <v>118629</v>
      </c>
      <c r="F29" s="87">
        <v>43413</v>
      </c>
      <c r="G29" s="117">
        <f t="shared" si="0"/>
        <v>0.36595604784664798</v>
      </c>
      <c r="H29" s="15"/>
    </row>
    <row r="30" spans="1:8" ht="15.75" x14ac:dyDescent="0.25">
      <c r="A30" s="83" t="s">
        <v>73</v>
      </c>
      <c r="B30" s="13"/>
      <c r="C30" s="14"/>
      <c r="D30" s="86">
        <v>1</v>
      </c>
      <c r="E30" s="87">
        <v>66009</v>
      </c>
      <c r="F30" s="87">
        <v>-2560</v>
      </c>
      <c r="G30" s="117">
        <f t="shared" si="0"/>
        <v>-3.8782590252844307E-2</v>
      </c>
      <c r="H30" s="15"/>
    </row>
    <row r="31" spans="1:8" ht="15.75" x14ac:dyDescent="0.25">
      <c r="A31" s="83" t="s">
        <v>88</v>
      </c>
      <c r="B31" s="13"/>
      <c r="C31" s="14"/>
      <c r="D31" s="86">
        <v>1</v>
      </c>
      <c r="E31" s="87">
        <v>161108</v>
      </c>
      <c r="F31" s="87">
        <v>21895</v>
      </c>
      <c r="G31" s="117">
        <f t="shared" si="0"/>
        <v>0.13590262432653871</v>
      </c>
      <c r="H31" s="15"/>
    </row>
    <row r="32" spans="1:8" ht="15.75" x14ac:dyDescent="0.25">
      <c r="A32" s="83" t="s">
        <v>122</v>
      </c>
      <c r="B32" s="13"/>
      <c r="C32" s="14"/>
      <c r="D32" s="86">
        <v>1</v>
      </c>
      <c r="E32" s="87">
        <v>106719</v>
      </c>
      <c r="F32" s="87">
        <v>38208</v>
      </c>
      <c r="G32" s="117">
        <f t="shared" si="0"/>
        <v>0.35802434430607483</v>
      </c>
      <c r="H32" s="15"/>
    </row>
    <row r="33" spans="1:8" ht="15.75" x14ac:dyDescent="0.25">
      <c r="A33" s="83" t="s">
        <v>27</v>
      </c>
      <c r="B33" s="13"/>
      <c r="C33" s="14"/>
      <c r="D33" s="86">
        <v>1</v>
      </c>
      <c r="E33" s="87">
        <v>416789</v>
      </c>
      <c r="F33" s="87">
        <v>53089.65</v>
      </c>
      <c r="G33" s="117">
        <f t="shared" si="0"/>
        <v>0.12737776188910935</v>
      </c>
      <c r="H33" s="15"/>
    </row>
    <row r="34" spans="1:8" ht="15.75" x14ac:dyDescent="0.25">
      <c r="A34" s="83" t="s">
        <v>85</v>
      </c>
      <c r="B34" s="13"/>
      <c r="C34" s="14"/>
      <c r="D34" s="86">
        <v>3</v>
      </c>
      <c r="E34" s="87">
        <v>1733263</v>
      </c>
      <c r="F34" s="87">
        <v>210583</v>
      </c>
      <c r="G34" s="117">
        <f t="shared" si="0"/>
        <v>0.12149512220592028</v>
      </c>
      <c r="H34" s="15"/>
    </row>
    <row r="35" spans="1:8" x14ac:dyDescent="0.2">
      <c r="A35" s="16" t="s">
        <v>28</v>
      </c>
      <c r="B35" s="13"/>
      <c r="C35" s="14"/>
      <c r="D35" s="90"/>
      <c r="E35" s="108">
        <v>11895</v>
      </c>
      <c r="F35" s="87">
        <v>2379</v>
      </c>
      <c r="G35" s="118"/>
      <c r="H35" s="15"/>
    </row>
    <row r="36" spans="1:8" x14ac:dyDescent="0.2">
      <c r="A36" s="16" t="s">
        <v>47</v>
      </c>
      <c r="B36" s="13"/>
      <c r="C36" s="14"/>
      <c r="D36" s="90"/>
      <c r="E36" s="108"/>
      <c r="F36" s="87"/>
      <c r="G36" s="118"/>
      <c r="H36" s="15"/>
    </row>
    <row r="37" spans="1:8" x14ac:dyDescent="0.2">
      <c r="A37" s="16" t="s">
        <v>30</v>
      </c>
      <c r="B37" s="13"/>
      <c r="C37" s="14"/>
      <c r="D37" s="90"/>
      <c r="E37" s="108"/>
      <c r="F37" s="87"/>
      <c r="G37" s="118"/>
      <c r="H37" s="15"/>
    </row>
    <row r="38" spans="1:8" x14ac:dyDescent="0.2">
      <c r="A38" s="17"/>
      <c r="B38" s="18"/>
      <c r="C38" s="14"/>
      <c r="D38" s="90"/>
      <c r="E38" s="109"/>
      <c r="F38" s="109"/>
      <c r="G38" s="118"/>
      <c r="H38" s="15"/>
    </row>
    <row r="39" spans="1:8" ht="15.75" x14ac:dyDescent="0.25">
      <c r="A39" s="19" t="s">
        <v>31</v>
      </c>
      <c r="B39" s="20"/>
      <c r="C39" s="21"/>
      <c r="D39" s="94">
        <f>SUM(D9:D38)</f>
        <v>53</v>
      </c>
      <c r="E39" s="95">
        <f>SUM(E9:E38)</f>
        <v>10227494</v>
      </c>
      <c r="F39" s="95">
        <f>SUM(F9:F38)</f>
        <v>1980334.65</v>
      </c>
      <c r="G39" s="119">
        <f>F39/E39</f>
        <v>0.19362853207247052</v>
      </c>
      <c r="H39" s="15"/>
    </row>
    <row r="40" spans="1:8" ht="15.75" x14ac:dyDescent="0.25">
      <c r="A40" s="22"/>
      <c r="B40" s="22"/>
      <c r="C40" s="22"/>
      <c r="D40" s="97"/>
      <c r="E40" s="98"/>
      <c r="F40" s="99"/>
      <c r="G40" s="99"/>
      <c r="H40" s="2"/>
    </row>
    <row r="41" spans="1:8" ht="18" x14ac:dyDescent="0.25">
      <c r="A41" s="23" t="s">
        <v>32</v>
      </c>
      <c r="B41" s="24"/>
      <c r="C41" s="24"/>
      <c r="D41" s="25"/>
      <c r="E41" s="100"/>
      <c r="F41" s="101"/>
      <c r="G41" s="120"/>
      <c r="H41" s="2"/>
    </row>
    <row r="42" spans="1:8" ht="15.75" x14ac:dyDescent="0.25">
      <c r="A42" s="26"/>
      <c r="B42" s="26"/>
      <c r="C42" s="26"/>
      <c r="D42" s="102"/>
      <c r="E42" s="25" t="s">
        <v>33</v>
      </c>
      <c r="F42" s="25" t="s">
        <v>33</v>
      </c>
      <c r="G42" s="121" t="s">
        <v>5</v>
      </c>
      <c r="H42" s="2"/>
    </row>
    <row r="43" spans="1:8" ht="15.75" x14ac:dyDescent="0.2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22" t="s">
        <v>35</v>
      </c>
      <c r="H43" s="2"/>
    </row>
    <row r="44" spans="1:8" ht="15.75" x14ac:dyDescent="0.25">
      <c r="A44" s="27" t="s">
        <v>36</v>
      </c>
      <c r="B44" s="28"/>
      <c r="C44" s="14"/>
      <c r="D44" s="86">
        <v>63</v>
      </c>
      <c r="E44" s="124">
        <v>8149885.4500000002</v>
      </c>
      <c r="F44" s="87">
        <v>432431.46</v>
      </c>
      <c r="G44" s="117">
        <f>1-(+F44/E44)</f>
        <v>0.94694017938620234</v>
      </c>
      <c r="H44" s="15"/>
    </row>
    <row r="45" spans="1:8" ht="15.75" x14ac:dyDescent="0.25">
      <c r="A45" s="27" t="s">
        <v>37</v>
      </c>
      <c r="B45" s="28"/>
      <c r="C45" s="14"/>
      <c r="D45" s="86">
        <v>2</v>
      </c>
      <c r="E45" s="124">
        <v>878882.59</v>
      </c>
      <c r="F45" s="87">
        <v>63855.82</v>
      </c>
      <c r="G45" s="117">
        <f>1-(+F45/E45)</f>
        <v>0.92734431114399474</v>
      </c>
      <c r="H45" s="15"/>
    </row>
    <row r="46" spans="1:8" ht="15.75" x14ac:dyDescent="0.25">
      <c r="A46" s="27" t="s">
        <v>38</v>
      </c>
      <c r="B46" s="28"/>
      <c r="C46" s="14"/>
      <c r="D46" s="86">
        <v>121</v>
      </c>
      <c r="E46" s="124">
        <v>8090982.75</v>
      </c>
      <c r="F46" s="87">
        <v>440604.92</v>
      </c>
      <c r="G46" s="117">
        <f>1-(+F46/E46)</f>
        <v>0.94554370790124354</v>
      </c>
      <c r="H46" s="15"/>
    </row>
    <row r="47" spans="1:8" ht="15.75" x14ac:dyDescent="0.25">
      <c r="A47" s="27" t="s">
        <v>39</v>
      </c>
      <c r="B47" s="28"/>
      <c r="C47" s="14"/>
      <c r="D47" s="86">
        <v>6</v>
      </c>
      <c r="E47" s="124">
        <v>2078838.5</v>
      </c>
      <c r="F47" s="87">
        <v>75483.75</v>
      </c>
      <c r="G47" s="117">
        <f>1-(+F47/E47)</f>
        <v>0.96368945928219052</v>
      </c>
      <c r="H47" s="15"/>
    </row>
    <row r="48" spans="1:8" ht="15.75" x14ac:dyDescent="0.25">
      <c r="A48" s="27" t="s">
        <v>40</v>
      </c>
      <c r="B48" s="28"/>
      <c r="C48" s="14"/>
      <c r="D48" s="86">
        <v>91</v>
      </c>
      <c r="E48" s="124">
        <v>13507049.02</v>
      </c>
      <c r="F48" s="87">
        <v>937549.95</v>
      </c>
      <c r="G48" s="117">
        <f t="shared" ref="G48:G54" si="1">1-(+F48/E48)</f>
        <v>0.93058809895397865</v>
      </c>
      <c r="H48" s="15"/>
    </row>
    <row r="49" spans="1:8" ht="15.75" x14ac:dyDescent="0.25">
      <c r="A49" s="27" t="s">
        <v>41</v>
      </c>
      <c r="B49" s="28"/>
      <c r="C49" s="14"/>
      <c r="D49" s="86">
        <v>6</v>
      </c>
      <c r="E49" s="124">
        <v>2705993</v>
      </c>
      <c r="F49" s="87">
        <v>-8578</v>
      </c>
      <c r="G49" s="117">
        <f t="shared" si="1"/>
        <v>1.0031700008093147</v>
      </c>
      <c r="H49" s="15"/>
    </row>
    <row r="50" spans="1:8" ht="15.75" x14ac:dyDescent="0.25">
      <c r="A50" s="27" t="s">
        <v>42</v>
      </c>
      <c r="B50" s="28"/>
      <c r="C50" s="14"/>
      <c r="D50" s="86">
        <v>16</v>
      </c>
      <c r="E50" s="124">
        <v>1073405</v>
      </c>
      <c r="F50" s="87">
        <v>121373.86</v>
      </c>
      <c r="G50" s="117">
        <f t="shared" si="1"/>
        <v>0.8869263139262441</v>
      </c>
      <c r="H50" s="15"/>
    </row>
    <row r="51" spans="1:8" ht="15.75" x14ac:dyDescent="0.25">
      <c r="A51" s="27" t="s">
        <v>43</v>
      </c>
      <c r="B51" s="28"/>
      <c r="C51" s="14"/>
      <c r="D51" s="86"/>
      <c r="E51" s="124"/>
      <c r="F51" s="87"/>
      <c r="G51" s="117"/>
      <c r="H51" s="15"/>
    </row>
    <row r="52" spans="1:8" ht="15.75" x14ac:dyDescent="0.25">
      <c r="A52" s="54" t="s">
        <v>44</v>
      </c>
      <c r="B52" s="28"/>
      <c r="C52" s="14"/>
      <c r="D52" s="86">
        <v>4</v>
      </c>
      <c r="E52" s="124">
        <v>199150</v>
      </c>
      <c r="F52" s="87">
        <v>32875</v>
      </c>
      <c r="G52" s="117">
        <f t="shared" si="1"/>
        <v>0.83492342455435598</v>
      </c>
      <c r="H52" s="15"/>
    </row>
    <row r="53" spans="1:8" ht="15.75" x14ac:dyDescent="0.25">
      <c r="A53" s="55" t="s">
        <v>64</v>
      </c>
      <c r="B53" s="28"/>
      <c r="C53" s="14"/>
      <c r="D53" s="86"/>
      <c r="E53" s="124"/>
      <c r="F53" s="87"/>
      <c r="G53" s="117"/>
      <c r="H53" s="15"/>
    </row>
    <row r="54" spans="1:8" ht="15.75" x14ac:dyDescent="0.25">
      <c r="A54" s="27" t="s">
        <v>110</v>
      </c>
      <c r="B54" s="28"/>
      <c r="C54" s="14"/>
      <c r="D54" s="86">
        <v>1039</v>
      </c>
      <c r="E54" s="124">
        <v>72781779.439999998</v>
      </c>
      <c r="F54" s="87">
        <v>8654982.6099999994</v>
      </c>
      <c r="G54" s="117">
        <f t="shared" si="1"/>
        <v>0.88108311343040169</v>
      </c>
      <c r="H54" s="15"/>
    </row>
    <row r="55" spans="1:8" ht="15.75" x14ac:dyDescent="0.25">
      <c r="A55" s="84" t="s">
        <v>111</v>
      </c>
      <c r="B55" s="30"/>
      <c r="C55" s="14"/>
      <c r="D55" s="86"/>
      <c r="E55" s="87"/>
      <c r="F55" s="87"/>
      <c r="G55" s="117"/>
      <c r="H55" s="15"/>
    </row>
    <row r="56" spans="1:8" ht="15.75" x14ac:dyDescent="0.25">
      <c r="A56" s="56"/>
      <c r="B56" s="30"/>
      <c r="C56" s="14"/>
      <c r="D56" s="86"/>
      <c r="E56" s="87"/>
      <c r="F56" s="87"/>
      <c r="G56" s="117"/>
      <c r="H56" s="15"/>
    </row>
    <row r="57" spans="1:8" x14ac:dyDescent="0.2">
      <c r="A57" s="16" t="s">
        <v>45</v>
      </c>
      <c r="B57" s="30"/>
      <c r="C57" s="14"/>
      <c r="D57" s="90"/>
      <c r="E57" s="109"/>
      <c r="F57" s="87"/>
      <c r="G57" s="118"/>
      <c r="H57" s="15"/>
    </row>
    <row r="58" spans="1:8" x14ac:dyDescent="0.2">
      <c r="A58" s="16" t="s">
        <v>46</v>
      </c>
      <c r="B58" s="28"/>
      <c r="C58" s="14"/>
      <c r="D58" s="90"/>
      <c r="E58" s="109"/>
      <c r="F58" s="87"/>
      <c r="G58" s="118"/>
      <c r="H58" s="15"/>
    </row>
    <row r="59" spans="1:8" x14ac:dyDescent="0.2">
      <c r="A59" s="16" t="s">
        <v>47</v>
      </c>
      <c r="B59" s="28"/>
      <c r="C59" s="14"/>
      <c r="D59" s="90"/>
      <c r="E59" s="108"/>
      <c r="F59" s="87"/>
      <c r="G59" s="118"/>
      <c r="H59" s="15"/>
    </row>
    <row r="60" spans="1:8" x14ac:dyDescent="0.2">
      <c r="A60" s="16" t="s">
        <v>30</v>
      </c>
      <c r="B60" s="28"/>
      <c r="C60" s="14"/>
      <c r="D60" s="90"/>
      <c r="E60" s="108"/>
      <c r="F60" s="87"/>
      <c r="G60" s="118"/>
      <c r="H60" s="15"/>
    </row>
    <row r="61" spans="1:8" ht="15.75" x14ac:dyDescent="0.25">
      <c r="A61" s="32"/>
      <c r="B61" s="18"/>
      <c r="C61" s="14"/>
      <c r="D61" s="90"/>
      <c r="E61" s="93"/>
      <c r="F61" s="93"/>
      <c r="G61" s="118"/>
      <c r="H61" s="2"/>
    </row>
    <row r="62" spans="1:8" ht="15.75" x14ac:dyDescent="0.25">
      <c r="A62" s="20" t="s">
        <v>48</v>
      </c>
      <c r="B62" s="20"/>
      <c r="C62" s="21"/>
      <c r="D62" s="94">
        <f>SUM(D44:D58)</f>
        <v>1348</v>
      </c>
      <c r="E62" s="95">
        <f>SUM(E44:E61)</f>
        <v>109465965.75</v>
      </c>
      <c r="F62" s="95">
        <f>SUM(F44:F61)</f>
        <v>10750579.369999999</v>
      </c>
      <c r="G62" s="123">
        <f>1-(+F62/E62)</f>
        <v>0.90179066802779295</v>
      </c>
      <c r="H62" s="2"/>
    </row>
    <row r="63" spans="1:8" x14ac:dyDescent="0.2">
      <c r="A63" s="33"/>
      <c r="B63" s="33"/>
      <c r="C63" s="33"/>
      <c r="D63" s="104"/>
      <c r="E63" s="105"/>
      <c r="F63" s="34"/>
      <c r="G63" s="34"/>
      <c r="H63" s="2"/>
    </row>
    <row r="64" spans="1:8" ht="18" x14ac:dyDescent="0.25">
      <c r="A64" s="35" t="s">
        <v>49</v>
      </c>
      <c r="B64" s="36"/>
      <c r="C64" s="36"/>
      <c r="D64" s="36"/>
      <c r="E64" s="36"/>
      <c r="F64" s="37">
        <f>F62+F39</f>
        <v>12730914.02</v>
      </c>
      <c r="G64" s="36"/>
      <c r="H64" s="2"/>
    </row>
    <row r="65" spans="1:8" ht="18" x14ac:dyDescent="0.25">
      <c r="A65" s="35"/>
      <c r="B65" s="36"/>
      <c r="C65" s="36"/>
      <c r="D65" s="36"/>
      <c r="E65" s="36"/>
      <c r="F65" s="37"/>
      <c r="G65" s="36"/>
      <c r="H65" s="2"/>
    </row>
    <row r="66" spans="1:8" ht="15.75" x14ac:dyDescent="0.25">
      <c r="A66" s="4" t="s">
        <v>51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52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53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44"/>
      <c r="F71" s="2"/>
      <c r="G71" s="2"/>
      <c r="H71" s="2"/>
    </row>
    <row r="72" spans="1:8" ht="18" x14ac:dyDescent="0.25">
      <c r="A72" s="43"/>
      <c r="B72" s="39"/>
      <c r="C72" s="39"/>
      <c r="D72" s="39"/>
      <c r="E72" s="45"/>
      <c r="F72" s="2"/>
      <c r="G72" s="2"/>
      <c r="H72" s="2"/>
    </row>
    <row r="73" spans="1:8" ht="18" x14ac:dyDescent="0.25">
      <c r="A73" s="43"/>
      <c r="B73" s="39"/>
      <c r="C73" s="39"/>
      <c r="D73" s="39"/>
      <c r="E73" s="46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7" type="noConversion"/>
  <printOptions horizontalCentered="1"/>
  <pageMargins left="0.75" right="0.75" top="0.31" bottom="0.25" header="0.5" footer="0.5"/>
  <pageSetup scale="5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68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DECEMBER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90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10</v>
      </c>
      <c r="B9" s="13"/>
      <c r="C9" s="14"/>
      <c r="D9" s="86"/>
      <c r="E9" s="112"/>
      <c r="F9" s="87"/>
      <c r="G9" s="117"/>
      <c r="H9" s="15"/>
    </row>
    <row r="10" spans="1:8" ht="15.75" x14ac:dyDescent="0.25">
      <c r="A10" s="106" t="s">
        <v>11</v>
      </c>
      <c r="B10" s="13"/>
      <c r="C10" s="14"/>
      <c r="D10" s="86">
        <v>3</v>
      </c>
      <c r="E10" s="112">
        <v>388918</v>
      </c>
      <c r="F10" s="87">
        <v>98159.5</v>
      </c>
      <c r="G10" s="117">
        <f>F10/E10</f>
        <v>0.25239124956931797</v>
      </c>
      <c r="H10" s="15"/>
    </row>
    <row r="11" spans="1:8" ht="15.75" x14ac:dyDescent="0.25">
      <c r="A11" s="106" t="s">
        <v>80</v>
      </c>
      <c r="B11" s="13"/>
      <c r="C11" s="14"/>
      <c r="D11" s="86"/>
      <c r="E11" s="112"/>
      <c r="F11" s="87"/>
      <c r="G11" s="117"/>
      <c r="H11" s="15"/>
    </row>
    <row r="12" spans="1:8" ht="15.75" x14ac:dyDescent="0.25">
      <c r="A12" s="106" t="s">
        <v>25</v>
      </c>
      <c r="B12" s="13"/>
      <c r="C12" s="14"/>
      <c r="D12" s="86"/>
      <c r="E12" s="112"/>
      <c r="F12" s="87"/>
      <c r="G12" s="117"/>
      <c r="H12" s="15"/>
    </row>
    <row r="13" spans="1:8" ht="15.75" x14ac:dyDescent="0.25">
      <c r="A13" s="106" t="s">
        <v>81</v>
      </c>
      <c r="B13" s="13"/>
      <c r="C13" s="14"/>
      <c r="D13" s="86">
        <v>10</v>
      </c>
      <c r="E13" s="112">
        <v>1084982</v>
      </c>
      <c r="F13" s="87">
        <v>247009</v>
      </c>
      <c r="G13" s="117">
        <f t="shared" ref="G13:G18" si="0">F13/E13</f>
        <v>0.22766184139460377</v>
      </c>
      <c r="H13" s="15"/>
    </row>
    <row r="14" spans="1:8" ht="15.75" x14ac:dyDescent="0.25">
      <c r="A14" s="106" t="s">
        <v>136</v>
      </c>
      <c r="B14" s="13"/>
      <c r="C14" s="14"/>
      <c r="D14" s="86"/>
      <c r="E14" s="112"/>
      <c r="F14" s="87"/>
      <c r="G14" s="117"/>
      <c r="H14" s="15"/>
    </row>
    <row r="15" spans="1:8" ht="15.75" x14ac:dyDescent="0.25">
      <c r="A15" s="106" t="s">
        <v>125</v>
      </c>
      <c r="B15" s="13"/>
      <c r="C15" s="14"/>
      <c r="D15" s="86">
        <v>1</v>
      </c>
      <c r="E15" s="112">
        <v>138280</v>
      </c>
      <c r="F15" s="87">
        <v>20090.5</v>
      </c>
      <c r="G15" s="117">
        <f t="shared" si="0"/>
        <v>0.14528854498119756</v>
      </c>
      <c r="H15" s="15"/>
    </row>
    <row r="16" spans="1:8" ht="15.75" x14ac:dyDescent="0.25">
      <c r="A16" s="106" t="s">
        <v>134</v>
      </c>
      <c r="B16" s="13"/>
      <c r="C16" s="14"/>
      <c r="D16" s="86"/>
      <c r="E16" s="112"/>
      <c r="F16" s="87"/>
      <c r="G16" s="117"/>
      <c r="H16" s="15"/>
    </row>
    <row r="17" spans="1:8" ht="15.75" x14ac:dyDescent="0.25">
      <c r="A17" s="106" t="s">
        <v>59</v>
      </c>
      <c r="B17" s="13"/>
      <c r="C17" s="14"/>
      <c r="D17" s="86"/>
      <c r="E17" s="112"/>
      <c r="F17" s="87"/>
      <c r="G17" s="117"/>
      <c r="H17" s="15"/>
    </row>
    <row r="18" spans="1:8" ht="15.75" x14ac:dyDescent="0.25">
      <c r="A18" s="106" t="s">
        <v>14</v>
      </c>
      <c r="B18" s="13"/>
      <c r="C18" s="14"/>
      <c r="D18" s="86">
        <v>1</v>
      </c>
      <c r="E18" s="112">
        <v>393251</v>
      </c>
      <c r="F18" s="87">
        <v>124129.5</v>
      </c>
      <c r="G18" s="117">
        <f t="shared" si="0"/>
        <v>0.31564954698144443</v>
      </c>
      <c r="H18" s="15"/>
    </row>
    <row r="19" spans="1:8" ht="15.75" x14ac:dyDescent="0.25">
      <c r="A19" s="106" t="s">
        <v>15</v>
      </c>
      <c r="B19" s="13"/>
      <c r="C19" s="14"/>
      <c r="D19" s="86"/>
      <c r="E19" s="112"/>
      <c r="F19" s="87"/>
      <c r="G19" s="117"/>
      <c r="H19" s="15"/>
    </row>
    <row r="20" spans="1:8" ht="15.75" x14ac:dyDescent="0.25">
      <c r="A20" s="83" t="s">
        <v>142</v>
      </c>
      <c r="B20" s="13"/>
      <c r="C20" s="14"/>
      <c r="D20" s="86"/>
      <c r="E20" s="112"/>
      <c r="F20" s="87"/>
      <c r="G20" s="117"/>
      <c r="H20" s="15"/>
    </row>
    <row r="21" spans="1:8" ht="15.75" x14ac:dyDescent="0.25">
      <c r="A21" s="106" t="s">
        <v>82</v>
      </c>
      <c r="B21" s="13"/>
      <c r="C21" s="14"/>
      <c r="D21" s="86"/>
      <c r="E21" s="112"/>
      <c r="F21" s="87"/>
      <c r="G21" s="117"/>
      <c r="H21" s="15"/>
    </row>
    <row r="22" spans="1:8" ht="15.75" x14ac:dyDescent="0.25">
      <c r="A22" s="106" t="s">
        <v>109</v>
      </c>
      <c r="B22" s="13"/>
      <c r="C22" s="14"/>
      <c r="D22" s="86">
        <v>1</v>
      </c>
      <c r="E22" s="112">
        <v>70238</v>
      </c>
      <c r="F22" s="87">
        <v>33997.5</v>
      </c>
      <c r="G22" s="117">
        <f>F22/E22</f>
        <v>0.48403285970557247</v>
      </c>
      <c r="H22" s="15"/>
    </row>
    <row r="23" spans="1:8" ht="15.75" x14ac:dyDescent="0.25">
      <c r="A23" s="106" t="s">
        <v>78</v>
      </c>
      <c r="B23" s="13"/>
      <c r="C23" s="14"/>
      <c r="D23" s="86">
        <v>1</v>
      </c>
      <c r="E23" s="112">
        <v>35864</v>
      </c>
      <c r="F23" s="87">
        <v>9229</v>
      </c>
      <c r="G23" s="117">
        <f>F23/E23</f>
        <v>0.25733325897836268</v>
      </c>
      <c r="H23" s="15"/>
    </row>
    <row r="24" spans="1:8" ht="15.75" x14ac:dyDescent="0.25">
      <c r="A24" s="106" t="s">
        <v>83</v>
      </c>
      <c r="B24" s="13"/>
      <c r="C24" s="14"/>
      <c r="D24" s="86"/>
      <c r="E24" s="112"/>
      <c r="F24" s="87"/>
      <c r="G24" s="117"/>
      <c r="H24" s="15"/>
    </row>
    <row r="25" spans="1:8" ht="15.75" x14ac:dyDescent="0.25">
      <c r="A25" s="107" t="s">
        <v>20</v>
      </c>
      <c r="B25" s="13"/>
      <c r="C25" s="14"/>
      <c r="D25" s="86">
        <v>1</v>
      </c>
      <c r="E25" s="112">
        <v>31303</v>
      </c>
      <c r="F25" s="87">
        <v>7623</v>
      </c>
      <c r="G25" s="117">
        <f>F25/E25</f>
        <v>0.24352298501741046</v>
      </c>
      <c r="H25" s="15"/>
    </row>
    <row r="26" spans="1:8" ht="15.75" x14ac:dyDescent="0.25">
      <c r="A26" s="107" t="s">
        <v>21</v>
      </c>
      <c r="B26" s="13"/>
      <c r="C26" s="14"/>
      <c r="D26" s="86"/>
      <c r="E26" s="112"/>
      <c r="F26" s="87"/>
      <c r="G26" s="117"/>
      <c r="H26" s="15"/>
    </row>
    <row r="27" spans="1:8" ht="15.75" x14ac:dyDescent="0.25">
      <c r="A27" s="83" t="s">
        <v>22</v>
      </c>
      <c r="B27" s="13"/>
      <c r="C27" s="14"/>
      <c r="D27" s="86"/>
      <c r="E27" s="87"/>
      <c r="F27" s="87"/>
      <c r="G27" s="117"/>
      <c r="H27" s="15"/>
    </row>
    <row r="28" spans="1:8" ht="15.75" x14ac:dyDescent="0.25">
      <c r="A28" s="83" t="s">
        <v>23</v>
      </c>
      <c r="B28" s="13"/>
      <c r="C28" s="14"/>
      <c r="D28" s="86"/>
      <c r="E28" s="87"/>
      <c r="F28" s="87"/>
      <c r="G28" s="117"/>
      <c r="H28" s="15"/>
    </row>
    <row r="29" spans="1:8" ht="15.75" x14ac:dyDescent="0.25">
      <c r="A29" s="83" t="s">
        <v>24</v>
      </c>
      <c r="B29" s="13"/>
      <c r="C29" s="14"/>
      <c r="D29" s="86"/>
      <c r="E29" s="87"/>
      <c r="F29" s="87"/>
      <c r="G29" s="117"/>
      <c r="H29" s="15"/>
    </row>
    <row r="30" spans="1:8" ht="15.75" x14ac:dyDescent="0.25">
      <c r="A30" s="83" t="s">
        <v>117</v>
      </c>
      <c r="B30" s="13"/>
      <c r="C30" s="14"/>
      <c r="D30" s="86">
        <v>1</v>
      </c>
      <c r="E30" s="87">
        <v>177487</v>
      </c>
      <c r="F30" s="87">
        <v>49207</v>
      </c>
      <c r="G30" s="117">
        <f>F30/E30</f>
        <v>0.27724284032069957</v>
      </c>
      <c r="H30" s="15"/>
    </row>
    <row r="31" spans="1:8" ht="15.75" x14ac:dyDescent="0.25">
      <c r="A31" s="83" t="s">
        <v>84</v>
      </c>
      <c r="B31" s="13"/>
      <c r="C31" s="14"/>
      <c r="D31" s="86"/>
      <c r="E31" s="87"/>
      <c r="F31" s="87"/>
      <c r="G31" s="117"/>
      <c r="H31" s="15"/>
    </row>
    <row r="32" spans="1:8" ht="15.75" x14ac:dyDescent="0.25">
      <c r="A32" s="83" t="s">
        <v>151</v>
      </c>
      <c r="B32" s="13"/>
      <c r="C32" s="14"/>
      <c r="D32" s="86">
        <v>1</v>
      </c>
      <c r="E32" s="87">
        <v>47554</v>
      </c>
      <c r="F32" s="87">
        <v>16802.5</v>
      </c>
      <c r="G32" s="117">
        <f>F32/E32</f>
        <v>0.35333515582285402</v>
      </c>
      <c r="H32" s="15"/>
    </row>
    <row r="33" spans="1:8" ht="15.75" x14ac:dyDescent="0.25">
      <c r="A33" s="83" t="s">
        <v>27</v>
      </c>
      <c r="B33" s="13"/>
      <c r="C33" s="14"/>
      <c r="D33" s="86"/>
      <c r="E33" s="87"/>
      <c r="F33" s="87"/>
      <c r="G33" s="117"/>
      <c r="H33" s="15"/>
    </row>
    <row r="34" spans="1:8" ht="15.75" x14ac:dyDescent="0.25">
      <c r="A34" s="83" t="s">
        <v>85</v>
      </c>
      <c r="B34" s="13"/>
      <c r="C34" s="14"/>
      <c r="D34" s="86">
        <v>2</v>
      </c>
      <c r="E34" s="87">
        <v>438208</v>
      </c>
      <c r="F34" s="87">
        <v>125395.5</v>
      </c>
      <c r="G34" s="117">
        <f>F34/E34</f>
        <v>0.28615520483423396</v>
      </c>
      <c r="H34" s="15"/>
    </row>
    <row r="35" spans="1:8" x14ac:dyDescent="0.2">
      <c r="A35" s="16" t="s">
        <v>28</v>
      </c>
      <c r="B35" s="13"/>
      <c r="C35" s="14"/>
      <c r="D35" s="90"/>
      <c r="E35" s="108"/>
      <c r="F35" s="87"/>
      <c r="G35" s="118"/>
      <c r="H35" s="15"/>
    </row>
    <row r="36" spans="1:8" x14ac:dyDescent="0.2">
      <c r="A36" s="16" t="s">
        <v>47</v>
      </c>
      <c r="B36" s="13"/>
      <c r="C36" s="14"/>
      <c r="D36" s="90"/>
      <c r="E36" s="108"/>
      <c r="F36" s="87"/>
      <c r="G36" s="118"/>
      <c r="H36" s="15"/>
    </row>
    <row r="37" spans="1:8" x14ac:dyDescent="0.2">
      <c r="A37" s="16" t="s">
        <v>30</v>
      </c>
      <c r="B37" s="13"/>
      <c r="C37" s="14"/>
      <c r="D37" s="90"/>
      <c r="E37" s="108"/>
      <c r="F37" s="87"/>
      <c r="G37" s="118"/>
      <c r="H37" s="15"/>
    </row>
    <row r="38" spans="1:8" x14ac:dyDescent="0.2">
      <c r="A38" s="17"/>
      <c r="B38" s="18"/>
      <c r="C38" s="14"/>
      <c r="D38" s="90"/>
      <c r="E38" s="109"/>
      <c r="F38" s="109"/>
      <c r="G38" s="118"/>
      <c r="H38" s="15"/>
    </row>
    <row r="39" spans="1:8" ht="15.75" x14ac:dyDescent="0.25">
      <c r="A39" s="19" t="s">
        <v>31</v>
      </c>
      <c r="B39" s="20"/>
      <c r="C39" s="21"/>
      <c r="D39" s="94">
        <f>SUM(D9:D38)</f>
        <v>22</v>
      </c>
      <c r="E39" s="95">
        <f>SUM(E9:E38)</f>
        <v>2806085</v>
      </c>
      <c r="F39" s="95">
        <f>SUM(F9:F38)</f>
        <v>731643</v>
      </c>
      <c r="G39" s="119">
        <f>F39/E39</f>
        <v>0.2607344396196124</v>
      </c>
      <c r="H39" s="15"/>
    </row>
    <row r="40" spans="1:8" ht="15.75" x14ac:dyDescent="0.25">
      <c r="A40" s="22"/>
      <c r="B40" s="22"/>
      <c r="C40" s="22"/>
      <c r="D40" s="97"/>
      <c r="E40" s="98"/>
      <c r="F40" s="99"/>
      <c r="G40" s="99"/>
      <c r="H40" s="2"/>
    </row>
    <row r="41" spans="1:8" ht="18" x14ac:dyDescent="0.25">
      <c r="A41" s="23" t="s">
        <v>32</v>
      </c>
      <c r="B41" s="24"/>
      <c r="C41" s="24"/>
      <c r="D41" s="25"/>
      <c r="E41" s="100"/>
      <c r="F41" s="101"/>
      <c r="G41" s="120"/>
      <c r="H41" s="2"/>
    </row>
    <row r="42" spans="1:8" ht="15.75" x14ac:dyDescent="0.25">
      <c r="A42" s="26"/>
      <c r="B42" s="26"/>
      <c r="C42" s="26"/>
      <c r="D42" s="102"/>
      <c r="E42" s="25" t="s">
        <v>33</v>
      </c>
      <c r="F42" s="25" t="s">
        <v>33</v>
      </c>
      <c r="G42" s="121" t="s">
        <v>5</v>
      </c>
      <c r="H42" s="2"/>
    </row>
    <row r="43" spans="1:8" ht="15.75" x14ac:dyDescent="0.2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22" t="s">
        <v>35</v>
      </c>
      <c r="H43" s="2"/>
    </row>
    <row r="44" spans="1:8" ht="15.75" x14ac:dyDescent="0.25">
      <c r="A44" s="27" t="s">
        <v>36</v>
      </c>
      <c r="B44" s="28"/>
      <c r="C44" s="14"/>
      <c r="D44" s="86">
        <v>19</v>
      </c>
      <c r="E44" s="87">
        <v>2247104.85</v>
      </c>
      <c r="F44" s="87">
        <v>131824.95000000001</v>
      </c>
      <c r="G44" s="117">
        <f>1-(+F44/E44)</f>
        <v>0.94133564795608005</v>
      </c>
      <c r="H44" s="15"/>
    </row>
    <row r="45" spans="1:8" ht="15.75" x14ac:dyDescent="0.25">
      <c r="A45" s="27" t="s">
        <v>37</v>
      </c>
      <c r="B45" s="28"/>
      <c r="C45" s="14"/>
      <c r="D45" s="86"/>
      <c r="E45" s="87"/>
      <c r="F45" s="87"/>
      <c r="G45" s="117"/>
      <c r="H45" s="15"/>
    </row>
    <row r="46" spans="1:8" ht="15.75" x14ac:dyDescent="0.25">
      <c r="A46" s="27" t="s">
        <v>38</v>
      </c>
      <c r="B46" s="28"/>
      <c r="C46" s="14"/>
      <c r="D46" s="86">
        <v>131</v>
      </c>
      <c r="E46" s="87">
        <v>7636169</v>
      </c>
      <c r="F46" s="87">
        <v>577358.17000000004</v>
      </c>
      <c r="G46" s="117">
        <f t="shared" ref="G46:G52" si="1">1-(+F46/E46)</f>
        <v>0.92439164586325939</v>
      </c>
      <c r="H46" s="15"/>
    </row>
    <row r="47" spans="1:8" ht="15.75" x14ac:dyDescent="0.25">
      <c r="A47" s="27" t="s">
        <v>39</v>
      </c>
      <c r="B47" s="28"/>
      <c r="C47" s="14"/>
      <c r="D47" s="86">
        <v>20</v>
      </c>
      <c r="E47" s="87">
        <v>2263579.75</v>
      </c>
      <c r="F47" s="87">
        <v>186797.5</v>
      </c>
      <c r="G47" s="117">
        <f t="shared" si="1"/>
        <v>0.9174769521595163</v>
      </c>
      <c r="H47" s="15"/>
    </row>
    <row r="48" spans="1:8" ht="15.75" x14ac:dyDescent="0.25">
      <c r="A48" s="27" t="s">
        <v>40</v>
      </c>
      <c r="B48" s="28"/>
      <c r="C48" s="14"/>
      <c r="D48" s="86">
        <v>87</v>
      </c>
      <c r="E48" s="87">
        <v>8210033</v>
      </c>
      <c r="F48" s="87">
        <v>711311.9</v>
      </c>
      <c r="G48" s="117">
        <f t="shared" si="1"/>
        <v>0.91336065275255285</v>
      </c>
      <c r="H48" s="15"/>
    </row>
    <row r="49" spans="1:8" ht="15.75" x14ac:dyDescent="0.25">
      <c r="A49" s="27" t="s">
        <v>41</v>
      </c>
      <c r="B49" s="28"/>
      <c r="C49" s="14"/>
      <c r="D49" s="86">
        <v>6</v>
      </c>
      <c r="E49" s="87">
        <v>884799</v>
      </c>
      <c r="F49" s="87">
        <v>23691</v>
      </c>
      <c r="G49" s="117">
        <f t="shared" si="1"/>
        <v>0.97322442724279756</v>
      </c>
      <c r="H49" s="15"/>
    </row>
    <row r="50" spans="1:8" ht="15.75" x14ac:dyDescent="0.25">
      <c r="A50" s="27" t="s">
        <v>42</v>
      </c>
      <c r="B50" s="28"/>
      <c r="C50" s="14"/>
      <c r="D50" s="86">
        <v>6</v>
      </c>
      <c r="E50" s="87">
        <v>1112330</v>
      </c>
      <c r="F50" s="87">
        <v>101805</v>
      </c>
      <c r="G50" s="117">
        <f t="shared" si="1"/>
        <v>0.9084759019355767</v>
      </c>
      <c r="H50" s="15"/>
    </row>
    <row r="51" spans="1:8" ht="15.75" x14ac:dyDescent="0.25">
      <c r="A51" s="27" t="s">
        <v>43</v>
      </c>
      <c r="B51" s="28"/>
      <c r="C51" s="14"/>
      <c r="D51" s="86">
        <v>1</v>
      </c>
      <c r="E51" s="87">
        <v>131600</v>
      </c>
      <c r="F51" s="87">
        <v>7540</v>
      </c>
      <c r="G51" s="117">
        <f t="shared" si="1"/>
        <v>0.94270516717325226</v>
      </c>
      <c r="H51" s="15"/>
    </row>
    <row r="52" spans="1:8" ht="15.75" x14ac:dyDescent="0.25">
      <c r="A52" s="54" t="s">
        <v>44</v>
      </c>
      <c r="B52" s="28"/>
      <c r="C52" s="14"/>
      <c r="D52" s="86">
        <v>1</v>
      </c>
      <c r="E52" s="87">
        <v>390775</v>
      </c>
      <c r="F52" s="87">
        <v>46525</v>
      </c>
      <c r="G52" s="117">
        <f t="shared" si="1"/>
        <v>0.88094171838014201</v>
      </c>
      <c r="H52" s="15"/>
    </row>
    <row r="53" spans="1:8" ht="15.75" x14ac:dyDescent="0.25">
      <c r="A53" s="55" t="s">
        <v>64</v>
      </c>
      <c r="B53" s="28"/>
      <c r="C53" s="14"/>
      <c r="D53" s="86"/>
      <c r="E53" s="87"/>
      <c r="F53" s="87"/>
      <c r="G53" s="117"/>
      <c r="H53" s="15"/>
    </row>
    <row r="54" spans="1:8" ht="15.75" x14ac:dyDescent="0.25">
      <c r="A54" s="27" t="s">
        <v>110</v>
      </c>
      <c r="B54" s="28"/>
      <c r="C54" s="14"/>
      <c r="D54" s="86">
        <v>575</v>
      </c>
      <c r="E54" s="87">
        <v>33527346.079999998</v>
      </c>
      <c r="F54" s="87">
        <v>3756805.47</v>
      </c>
      <c r="G54" s="117">
        <f>1-(+F54/E54)</f>
        <v>0.8879480212649149</v>
      </c>
      <c r="H54" s="15"/>
    </row>
    <row r="55" spans="1:8" ht="15.75" x14ac:dyDescent="0.25">
      <c r="A55" s="84" t="s">
        <v>111</v>
      </c>
      <c r="B55" s="30"/>
      <c r="C55" s="14"/>
      <c r="D55" s="86"/>
      <c r="E55" s="87"/>
      <c r="F55" s="87"/>
      <c r="G55" s="117"/>
      <c r="H55" s="15"/>
    </row>
    <row r="56" spans="1:8" x14ac:dyDescent="0.2">
      <c r="A56" s="16" t="s">
        <v>45</v>
      </c>
      <c r="B56" s="30"/>
      <c r="C56" s="14"/>
      <c r="D56" s="90"/>
      <c r="E56" s="109"/>
      <c r="F56" s="87"/>
      <c r="G56" s="118"/>
      <c r="H56" s="15"/>
    </row>
    <row r="57" spans="1:8" x14ac:dyDescent="0.2">
      <c r="A57" s="16" t="s">
        <v>46</v>
      </c>
      <c r="B57" s="28"/>
      <c r="C57" s="14"/>
      <c r="D57" s="90"/>
      <c r="E57" s="109"/>
      <c r="F57" s="87"/>
      <c r="G57" s="118"/>
      <c r="H57" s="15"/>
    </row>
    <row r="58" spans="1:8" x14ac:dyDescent="0.2">
      <c r="A58" s="16" t="s">
        <v>47</v>
      </c>
      <c r="B58" s="28"/>
      <c r="C58" s="14"/>
      <c r="D58" s="90"/>
      <c r="E58" s="108"/>
      <c r="F58" s="87"/>
      <c r="G58" s="118"/>
      <c r="H58" s="15"/>
    </row>
    <row r="59" spans="1:8" x14ac:dyDescent="0.2">
      <c r="A59" s="16" t="s">
        <v>30</v>
      </c>
      <c r="B59" s="28"/>
      <c r="C59" s="21"/>
      <c r="D59" s="90"/>
      <c r="E59" s="108"/>
      <c r="F59" s="87"/>
      <c r="G59" s="118"/>
      <c r="H59" s="15"/>
    </row>
    <row r="60" spans="1:8" ht="15.75" x14ac:dyDescent="0.25">
      <c r="A60" s="32"/>
      <c r="B60" s="18"/>
      <c r="C60" s="33"/>
      <c r="D60" s="90"/>
      <c r="E60" s="93"/>
      <c r="F60" s="93"/>
      <c r="G60" s="118"/>
      <c r="H60" s="2"/>
    </row>
    <row r="61" spans="1:8" ht="18" x14ac:dyDescent="0.25">
      <c r="A61" s="20" t="s">
        <v>48</v>
      </c>
      <c r="B61" s="20"/>
      <c r="C61" s="36"/>
      <c r="D61" s="94">
        <f>SUM(D44:D57)</f>
        <v>846</v>
      </c>
      <c r="E61" s="95">
        <f>SUM(E44:E60)</f>
        <v>56403736.68</v>
      </c>
      <c r="F61" s="95">
        <f>SUM(F44:F60)</f>
        <v>5543658.9900000002</v>
      </c>
      <c r="G61" s="123">
        <f>1-(+F61/E61)</f>
        <v>0.90171468565192225</v>
      </c>
      <c r="H61" s="2"/>
    </row>
    <row r="62" spans="1:8" ht="18" x14ac:dyDescent="0.25">
      <c r="A62" s="38"/>
      <c r="B62" s="39"/>
      <c r="C62" s="39"/>
      <c r="D62" s="104"/>
      <c r="E62" s="105"/>
      <c r="F62" s="34"/>
      <c r="G62" s="34"/>
      <c r="H62" s="2"/>
    </row>
    <row r="63" spans="1:8" ht="18" x14ac:dyDescent="0.25">
      <c r="A63" s="35" t="s">
        <v>49</v>
      </c>
      <c r="B63" s="40"/>
      <c r="C63" s="40"/>
      <c r="D63" s="36"/>
      <c r="E63" s="36"/>
      <c r="F63" s="37">
        <f>F61+F39</f>
        <v>6275301.9900000002</v>
      </c>
      <c r="G63" s="36"/>
      <c r="H63" s="2"/>
    </row>
    <row r="64" spans="1:8" ht="18" x14ac:dyDescent="0.25">
      <c r="A64" s="35"/>
      <c r="B64" s="40"/>
      <c r="C64" s="40"/>
      <c r="D64" s="36"/>
      <c r="E64" s="36"/>
      <c r="F64" s="41"/>
      <c r="G64" s="40"/>
      <c r="H64" s="2"/>
    </row>
    <row r="65" spans="1:8" ht="15.75" x14ac:dyDescent="0.2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8" x14ac:dyDescent="0.25">
      <c r="A67" s="4"/>
      <c r="B67" s="39"/>
      <c r="C67" s="39"/>
      <c r="D67" s="39"/>
      <c r="E67" s="39"/>
      <c r="F67" s="37"/>
      <c r="G67" s="39"/>
      <c r="H67" s="2"/>
    </row>
    <row r="68" spans="1:8" x14ac:dyDescent="0.2">
      <c r="A68" s="42" t="s">
        <v>53</v>
      </c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68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DECEMBER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91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10</v>
      </c>
      <c r="B9" s="13"/>
      <c r="C9" s="14"/>
      <c r="D9" s="86"/>
      <c r="E9" s="87"/>
      <c r="F9" s="87"/>
      <c r="G9" s="88"/>
      <c r="H9" s="15"/>
    </row>
    <row r="10" spans="1:8" ht="15.75" x14ac:dyDescent="0.25">
      <c r="A10" s="106" t="s">
        <v>11</v>
      </c>
      <c r="B10" s="13"/>
      <c r="C10" s="14"/>
      <c r="D10" s="86"/>
      <c r="E10" s="87"/>
      <c r="F10" s="87"/>
      <c r="G10" s="88"/>
      <c r="H10" s="15"/>
    </row>
    <row r="11" spans="1:8" ht="15.75" x14ac:dyDescent="0.25">
      <c r="A11" s="106" t="s">
        <v>76</v>
      </c>
      <c r="B11" s="13"/>
      <c r="C11" s="14"/>
      <c r="D11" s="86"/>
      <c r="E11" s="87"/>
      <c r="F11" s="87"/>
      <c r="G11" s="88"/>
      <c r="H11" s="15"/>
    </row>
    <row r="12" spans="1:8" ht="15.75" x14ac:dyDescent="0.25">
      <c r="A12" s="106" t="s">
        <v>12</v>
      </c>
      <c r="B12" s="13"/>
      <c r="C12" s="14"/>
      <c r="D12" s="86"/>
      <c r="E12" s="87"/>
      <c r="F12" s="87"/>
      <c r="G12" s="88"/>
      <c r="H12" s="15"/>
    </row>
    <row r="13" spans="1:8" ht="15.75" x14ac:dyDescent="0.25">
      <c r="A13" s="106" t="s">
        <v>128</v>
      </c>
      <c r="B13" s="13"/>
      <c r="C13" s="14"/>
      <c r="D13" s="86"/>
      <c r="E13" s="87"/>
      <c r="F13" s="87"/>
      <c r="G13" s="88"/>
      <c r="H13" s="15"/>
    </row>
    <row r="14" spans="1:8" ht="15.75" x14ac:dyDescent="0.25">
      <c r="A14" s="106" t="s">
        <v>108</v>
      </c>
      <c r="B14" s="13"/>
      <c r="C14" s="14"/>
      <c r="D14" s="86"/>
      <c r="E14" s="87"/>
      <c r="F14" s="87"/>
      <c r="G14" s="88"/>
      <c r="H14" s="15"/>
    </row>
    <row r="15" spans="1:8" ht="15.75" x14ac:dyDescent="0.25">
      <c r="A15" s="106" t="s">
        <v>61</v>
      </c>
      <c r="B15" s="13"/>
      <c r="C15" s="14"/>
      <c r="D15" s="86"/>
      <c r="E15" s="87"/>
      <c r="F15" s="87"/>
      <c r="G15" s="88"/>
      <c r="H15" s="15"/>
    </row>
    <row r="16" spans="1:8" ht="15.75" x14ac:dyDescent="0.25">
      <c r="A16" s="106" t="s">
        <v>77</v>
      </c>
      <c r="B16" s="13"/>
      <c r="C16" s="14"/>
      <c r="D16" s="86"/>
      <c r="E16" s="87"/>
      <c r="F16" s="87"/>
      <c r="G16" s="88"/>
      <c r="H16" s="15"/>
    </row>
    <row r="17" spans="1:8" ht="15.75" x14ac:dyDescent="0.25">
      <c r="A17" s="106" t="s">
        <v>25</v>
      </c>
      <c r="B17" s="13"/>
      <c r="C17" s="14"/>
      <c r="D17" s="86">
        <v>1</v>
      </c>
      <c r="E17" s="87">
        <v>121190</v>
      </c>
      <c r="F17" s="87">
        <v>36076</v>
      </c>
      <c r="G17" s="88">
        <f>F17/E17</f>
        <v>0.29768132684214871</v>
      </c>
      <c r="H17" s="15"/>
    </row>
    <row r="18" spans="1:8" ht="15.75" x14ac:dyDescent="0.25">
      <c r="A18" s="106" t="s">
        <v>14</v>
      </c>
      <c r="B18" s="13"/>
      <c r="C18" s="14"/>
      <c r="D18" s="86">
        <v>1</v>
      </c>
      <c r="E18" s="87">
        <v>211017</v>
      </c>
      <c r="F18" s="87">
        <v>47671</v>
      </c>
      <c r="G18" s="88">
        <f>F18/E18</f>
        <v>0.22591070861589352</v>
      </c>
      <c r="H18" s="15"/>
    </row>
    <row r="19" spans="1:8" ht="15.75" x14ac:dyDescent="0.25">
      <c r="A19" s="106" t="s">
        <v>15</v>
      </c>
      <c r="B19" s="13"/>
      <c r="C19" s="14"/>
      <c r="D19" s="86"/>
      <c r="E19" s="87"/>
      <c r="F19" s="87"/>
      <c r="G19" s="88"/>
      <c r="H19" s="15"/>
    </row>
    <row r="20" spans="1:8" ht="15.75" x14ac:dyDescent="0.25">
      <c r="A20" s="106" t="s">
        <v>16</v>
      </c>
      <c r="B20" s="13"/>
      <c r="C20" s="14"/>
      <c r="D20" s="86"/>
      <c r="E20" s="87"/>
      <c r="F20" s="87"/>
      <c r="G20" s="88"/>
      <c r="H20" s="15"/>
    </row>
    <row r="21" spans="1:8" ht="15.75" x14ac:dyDescent="0.25">
      <c r="A21" s="106" t="s">
        <v>78</v>
      </c>
      <c r="B21" s="13"/>
      <c r="C21" s="14"/>
      <c r="D21" s="86"/>
      <c r="E21" s="87"/>
      <c r="F21" s="87"/>
      <c r="G21" s="88"/>
      <c r="H21" s="15"/>
    </row>
    <row r="22" spans="1:8" ht="15.75" x14ac:dyDescent="0.25">
      <c r="A22" s="106" t="s">
        <v>145</v>
      </c>
      <c r="B22" s="13"/>
      <c r="C22" s="14"/>
      <c r="D22" s="86"/>
      <c r="E22" s="87"/>
      <c r="F22" s="87"/>
      <c r="G22" s="88"/>
      <c r="H22" s="15"/>
    </row>
    <row r="23" spans="1:8" ht="15.75" x14ac:dyDescent="0.25">
      <c r="A23" s="106" t="s">
        <v>18</v>
      </c>
      <c r="B23" s="13"/>
      <c r="C23" s="14"/>
      <c r="D23" s="86"/>
      <c r="E23" s="87"/>
      <c r="F23" s="87"/>
      <c r="G23" s="88"/>
      <c r="H23" s="15"/>
    </row>
    <row r="24" spans="1:8" ht="15.75" x14ac:dyDescent="0.25">
      <c r="A24" s="106" t="s">
        <v>19</v>
      </c>
      <c r="B24" s="13"/>
      <c r="C24" s="14"/>
      <c r="D24" s="86"/>
      <c r="E24" s="87"/>
      <c r="F24" s="87"/>
      <c r="G24" s="88"/>
      <c r="H24" s="15"/>
    </row>
    <row r="25" spans="1:8" ht="15.75" x14ac:dyDescent="0.25">
      <c r="A25" s="107" t="s">
        <v>20</v>
      </c>
      <c r="B25" s="13"/>
      <c r="C25" s="14"/>
      <c r="D25" s="86"/>
      <c r="E25" s="87"/>
      <c r="F25" s="87"/>
      <c r="G25" s="88"/>
      <c r="H25" s="15"/>
    </row>
    <row r="26" spans="1:8" ht="15.75" x14ac:dyDescent="0.25">
      <c r="A26" s="107" t="s">
        <v>21</v>
      </c>
      <c r="B26" s="13"/>
      <c r="C26" s="14"/>
      <c r="D26" s="86"/>
      <c r="E26" s="87"/>
      <c r="F26" s="87"/>
      <c r="G26" s="88"/>
      <c r="H26" s="15"/>
    </row>
    <row r="27" spans="1:8" ht="15.75" x14ac:dyDescent="0.25">
      <c r="A27" s="83" t="s">
        <v>22</v>
      </c>
      <c r="B27" s="13"/>
      <c r="C27" s="14"/>
      <c r="D27" s="86"/>
      <c r="E27" s="87"/>
      <c r="F27" s="87"/>
      <c r="G27" s="88"/>
      <c r="H27" s="15"/>
    </row>
    <row r="28" spans="1:8" ht="15.75" x14ac:dyDescent="0.25">
      <c r="A28" s="83" t="s">
        <v>23</v>
      </c>
      <c r="B28" s="13"/>
      <c r="C28" s="14"/>
      <c r="D28" s="86"/>
      <c r="E28" s="87"/>
      <c r="F28" s="87"/>
      <c r="G28" s="88"/>
      <c r="H28" s="15"/>
    </row>
    <row r="29" spans="1:8" ht="15.75" x14ac:dyDescent="0.25">
      <c r="A29" s="83" t="s">
        <v>24</v>
      </c>
      <c r="B29" s="13"/>
      <c r="C29" s="14"/>
      <c r="D29" s="86"/>
      <c r="E29" s="87"/>
      <c r="F29" s="87"/>
      <c r="G29" s="88"/>
      <c r="H29" s="15"/>
    </row>
    <row r="30" spans="1:8" ht="15.75" x14ac:dyDescent="0.25">
      <c r="A30" s="83" t="s">
        <v>124</v>
      </c>
      <c r="B30" s="13"/>
      <c r="C30" s="14"/>
      <c r="D30" s="86"/>
      <c r="E30" s="87"/>
      <c r="F30" s="87"/>
      <c r="G30" s="88"/>
      <c r="H30" s="15"/>
    </row>
    <row r="31" spans="1:8" ht="15.75" x14ac:dyDescent="0.25">
      <c r="A31" s="83" t="s">
        <v>27</v>
      </c>
      <c r="B31" s="13"/>
      <c r="C31" s="14"/>
      <c r="D31" s="86">
        <v>1</v>
      </c>
      <c r="E31" s="87">
        <v>15474</v>
      </c>
      <c r="F31" s="87">
        <v>7086.5</v>
      </c>
      <c r="G31" s="88">
        <f>F31/E31</f>
        <v>0.45796174227736847</v>
      </c>
      <c r="H31" s="15"/>
    </row>
    <row r="32" spans="1:8" ht="15.75" x14ac:dyDescent="0.25">
      <c r="A32" s="83" t="s">
        <v>57</v>
      </c>
      <c r="B32" s="13"/>
      <c r="C32" s="14"/>
      <c r="D32" s="86">
        <v>1</v>
      </c>
      <c r="E32" s="87">
        <v>16802</v>
      </c>
      <c r="F32" s="87">
        <v>3962</v>
      </c>
      <c r="G32" s="88">
        <f>F32/E32</f>
        <v>0.23580526127841925</v>
      </c>
      <c r="H32" s="15"/>
    </row>
    <row r="33" spans="1:8" ht="15.75" x14ac:dyDescent="0.25">
      <c r="A33" s="83" t="s">
        <v>132</v>
      </c>
      <c r="B33" s="13"/>
      <c r="C33" s="14"/>
      <c r="D33" s="86">
        <v>3</v>
      </c>
      <c r="E33" s="87">
        <v>321671</v>
      </c>
      <c r="F33" s="87">
        <v>87782</v>
      </c>
      <c r="G33" s="88">
        <f>F33/E33</f>
        <v>0.2728937330377933</v>
      </c>
      <c r="H33" s="15"/>
    </row>
    <row r="34" spans="1:8" ht="15.75" x14ac:dyDescent="0.25">
      <c r="A34" s="83" t="s">
        <v>148</v>
      </c>
      <c r="B34" s="13"/>
      <c r="C34" s="14"/>
      <c r="D34" s="86">
        <v>1</v>
      </c>
      <c r="E34" s="87">
        <v>47351</v>
      </c>
      <c r="F34" s="87">
        <v>15427.5</v>
      </c>
      <c r="G34" s="88">
        <f>F34/E34</f>
        <v>0.32581149289349748</v>
      </c>
      <c r="H34" s="15"/>
    </row>
    <row r="35" spans="1:8" x14ac:dyDescent="0.2">
      <c r="A35" s="16" t="s">
        <v>28</v>
      </c>
      <c r="B35" s="13"/>
      <c r="C35" s="14"/>
      <c r="D35" s="90"/>
      <c r="E35" s="108"/>
      <c r="F35" s="87"/>
      <c r="G35" s="92"/>
      <c r="H35" s="15"/>
    </row>
    <row r="36" spans="1:8" x14ac:dyDescent="0.2">
      <c r="A36" s="16" t="s">
        <v>47</v>
      </c>
      <c r="B36" s="13"/>
      <c r="C36" s="14"/>
      <c r="D36" s="90"/>
      <c r="E36" s="108"/>
      <c r="F36" s="87"/>
      <c r="G36" s="92"/>
      <c r="H36" s="15"/>
    </row>
    <row r="37" spans="1:8" x14ac:dyDescent="0.2">
      <c r="A37" s="16" t="s">
        <v>30</v>
      </c>
      <c r="B37" s="13"/>
      <c r="C37" s="14"/>
      <c r="D37" s="90"/>
      <c r="E37" s="108"/>
      <c r="F37" s="87"/>
      <c r="G37" s="92"/>
      <c r="H37" s="15"/>
    </row>
    <row r="38" spans="1:8" x14ac:dyDescent="0.2">
      <c r="A38" s="17"/>
      <c r="B38" s="18"/>
      <c r="C38" s="14"/>
      <c r="D38" s="90"/>
      <c r="E38" s="93"/>
      <c r="F38" s="93"/>
      <c r="G38" s="92"/>
      <c r="H38" s="15"/>
    </row>
    <row r="39" spans="1:8" ht="15.75" x14ac:dyDescent="0.25">
      <c r="A39" s="19" t="s">
        <v>31</v>
      </c>
      <c r="B39" s="20"/>
      <c r="C39" s="21"/>
      <c r="D39" s="94">
        <f>SUM(D9:D38)</f>
        <v>8</v>
      </c>
      <c r="E39" s="95">
        <f>SUM(E9:E38)</f>
        <v>733505</v>
      </c>
      <c r="F39" s="95">
        <f>SUM(F9:F38)</f>
        <v>198005</v>
      </c>
      <c r="G39" s="96">
        <f>F39/E39</f>
        <v>0.26994362683280959</v>
      </c>
      <c r="H39" s="15"/>
    </row>
    <row r="40" spans="1:8" ht="15.75" x14ac:dyDescent="0.25">
      <c r="A40" s="22"/>
      <c r="B40" s="22"/>
      <c r="C40" s="22"/>
      <c r="D40" s="97"/>
      <c r="E40" s="98"/>
      <c r="F40" s="99"/>
      <c r="G40" s="99"/>
      <c r="H40" s="2"/>
    </row>
    <row r="41" spans="1:8" ht="18" x14ac:dyDescent="0.25">
      <c r="A41" s="23" t="s">
        <v>32</v>
      </c>
      <c r="B41" s="24"/>
      <c r="C41" s="24"/>
      <c r="D41" s="25"/>
      <c r="E41" s="100"/>
      <c r="F41" s="101"/>
      <c r="G41" s="101"/>
      <c r="H41" s="2"/>
    </row>
    <row r="42" spans="1:8" ht="15.75" x14ac:dyDescent="0.25">
      <c r="A42" s="26"/>
      <c r="B42" s="26"/>
      <c r="C42" s="26"/>
      <c r="D42" s="102"/>
      <c r="E42" s="25" t="s">
        <v>33</v>
      </c>
      <c r="F42" s="25" t="s">
        <v>33</v>
      </c>
      <c r="G42" s="25" t="s">
        <v>5</v>
      </c>
      <c r="H42" s="2"/>
    </row>
    <row r="43" spans="1:8" ht="15.75" x14ac:dyDescent="0.2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01" t="s">
        <v>35</v>
      </c>
      <c r="H43" s="2"/>
    </row>
    <row r="44" spans="1:8" ht="15.75" x14ac:dyDescent="0.25">
      <c r="A44" s="27" t="s">
        <v>36</v>
      </c>
      <c r="B44" s="28"/>
      <c r="C44" s="14"/>
      <c r="D44" s="86">
        <v>38</v>
      </c>
      <c r="E44" s="87">
        <v>2790324.15</v>
      </c>
      <c r="F44" s="87">
        <v>186120.1</v>
      </c>
      <c r="G44" s="88">
        <f>1-(+F44/E44)</f>
        <v>0.93329803635896569</v>
      </c>
      <c r="H44" s="15"/>
    </row>
    <row r="45" spans="1:8" ht="15.75" x14ac:dyDescent="0.25">
      <c r="A45" s="27" t="s">
        <v>37</v>
      </c>
      <c r="B45" s="28"/>
      <c r="C45" s="14"/>
      <c r="D45" s="86"/>
      <c r="E45" s="87"/>
      <c r="F45" s="87"/>
      <c r="G45" s="88"/>
      <c r="H45" s="15"/>
    </row>
    <row r="46" spans="1:8" ht="15.75" x14ac:dyDescent="0.25">
      <c r="A46" s="27" t="s">
        <v>38</v>
      </c>
      <c r="B46" s="28"/>
      <c r="C46" s="14"/>
      <c r="D46" s="86">
        <v>48</v>
      </c>
      <c r="E46" s="87">
        <v>2570835.25</v>
      </c>
      <c r="F46" s="87">
        <v>202771.52</v>
      </c>
      <c r="G46" s="88">
        <f>1-(+F46/E46)</f>
        <v>0.92112620985728277</v>
      </c>
      <c r="H46" s="15"/>
    </row>
    <row r="47" spans="1:8" ht="15.75" x14ac:dyDescent="0.25">
      <c r="A47" s="27" t="s">
        <v>39</v>
      </c>
      <c r="B47" s="28"/>
      <c r="C47" s="14"/>
      <c r="D47" s="86"/>
      <c r="E47" s="87"/>
      <c r="F47" s="87"/>
      <c r="G47" s="88"/>
      <c r="H47" s="15"/>
    </row>
    <row r="48" spans="1:8" ht="15.75" x14ac:dyDescent="0.25">
      <c r="A48" s="27" t="s">
        <v>40</v>
      </c>
      <c r="B48" s="28"/>
      <c r="C48" s="14"/>
      <c r="D48" s="86">
        <v>31</v>
      </c>
      <c r="E48" s="87">
        <v>2634733.02</v>
      </c>
      <c r="F48" s="87">
        <v>216319.95</v>
      </c>
      <c r="G48" s="88">
        <f>1-(+F48/E48)</f>
        <v>0.91789682356506841</v>
      </c>
      <c r="H48" s="15"/>
    </row>
    <row r="49" spans="1:8" ht="15.75" x14ac:dyDescent="0.25">
      <c r="A49" s="27" t="s">
        <v>41</v>
      </c>
      <c r="B49" s="28"/>
      <c r="C49" s="14"/>
      <c r="D49" s="86"/>
      <c r="E49" s="87"/>
      <c r="F49" s="87"/>
      <c r="G49" s="88"/>
      <c r="H49" s="15"/>
    </row>
    <row r="50" spans="1:8" ht="15.75" x14ac:dyDescent="0.25">
      <c r="A50" s="27" t="s">
        <v>42</v>
      </c>
      <c r="B50" s="28"/>
      <c r="C50" s="14"/>
      <c r="D50" s="86">
        <v>3</v>
      </c>
      <c r="E50" s="87">
        <v>223235</v>
      </c>
      <c r="F50" s="87">
        <v>7025</v>
      </c>
      <c r="G50" s="88">
        <f>1-(+F50/E50)</f>
        <v>0.96853092033059329</v>
      </c>
      <c r="H50" s="15"/>
    </row>
    <row r="51" spans="1:8" ht="15.75" x14ac:dyDescent="0.25">
      <c r="A51" s="27" t="s">
        <v>43</v>
      </c>
      <c r="B51" s="28"/>
      <c r="C51" s="14"/>
      <c r="D51" s="86"/>
      <c r="E51" s="87"/>
      <c r="F51" s="87"/>
      <c r="G51" s="88"/>
      <c r="H51" s="15"/>
    </row>
    <row r="52" spans="1:8" ht="15.75" x14ac:dyDescent="0.25">
      <c r="A52" s="27" t="s">
        <v>44</v>
      </c>
      <c r="B52" s="28"/>
      <c r="C52" s="14"/>
      <c r="D52" s="86"/>
      <c r="E52" s="87"/>
      <c r="F52" s="87"/>
      <c r="G52" s="88"/>
      <c r="H52" s="15"/>
    </row>
    <row r="53" spans="1:8" ht="15.75" x14ac:dyDescent="0.25">
      <c r="A53" s="27" t="s">
        <v>65</v>
      </c>
      <c r="B53" s="30"/>
      <c r="C53" s="14"/>
      <c r="D53" s="125">
        <v>304</v>
      </c>
      <c r="E53" s="126">
        <v>22100476.899999999</v>
      </c>
      <c r="F53" s="126">
        <v>2724361.92</v>
      </c>
      <c r="G53" s="88">
        <f>1-(+F53/E53)</f>
        <v>0.87672836507885488</v>
      </c>
      <c r="H53" s="15"/>
    </row>
    <row r="54" spans="1:8" ht="15.75" x14ac:dyDescent="0.25">
      <c r="A54" s="27" t="s">
        <v>66</v>
      </c>
      <c r="B54" s="30"/>
      <c r="C54" s="14"/>
      <c r="D54" s="86"/>
      <c r="E54" s="87"/>
      <c r="F54" s="87"/>
      <c r="G54" s="88"/>
      <c r="H54" s="15"/>
    </row>
    <row r="55" spans="1:8" x14ac:dyDescent="0.2">
      <c r="A55" s="16" t="s">
        <v>45</v>
      </c>
      <c r="B55" s="30"/>
      <c r="C55" s="14"/>
      <c r="D55" s="90"/>
      <c r="E55" s="109"/>
      <c r="F55" s="87"/>
      <c r="G55" s="92"/>
      <c r="H55" s="15"/>
    </row>
    <row r="56" spans="1:8" x14ac:dyDescent="0.2">
      <c r="A56" s="16" t="s">
        <v>46</v>
      </c>
      <c r="B56" s="28"/>
      <c r="C56" s="14"/>
      <c r="D56" s="90"/>
      <c r="E56" s="109"/>
      <c r="F56" s="87"/>
      <c r="G56" s="92"/>
      <c r="H56" s="15"/>
    </row>
    <row r="57" spans="1:8" x14ac:dyDescent="0.2">
      <c r="A57" s="16" t="s">
        <v>47</v>
      </c>
      <c r="B57" s="28"/>
      <c r="C57" s="14"/>
      <c r="D57" s="90"/>
      <c r="E57" s="108"/>
      <c r="F57" s="87"/>
      <c r="G57" s="92"/>
      <c r="H57" s="15"/>
    </row>
    <row r="58" spans="1:8" x14ac:dyDescent="0.2">
      <c r="A58" s="16" t="s">
        <v>30</v>
      </c>
      <c r="B58" s="28"/>
      <c r="C58" s="14"/>
      <c r="D58" s="90"/>
      <c r="E58" s="108"/>
      <c r="F58" s="87"/>
      <c r="G58" s="92"/>
      <c r="H58" s="15"/>
    </row>
    <row r="59" spans="1:8" ht="15.75" x14ac:dyDescent="0.25">
      <c r="A59" s="32"/>
      <c r="B59" s="18"/>
      <c r="C59" s="14"/>
      <c r="D59" s="90"/>
      <c r="E59" s="110"/>
      <c r="F59" s="93"/>
      <c r="G59" s="92"/>
      <c r="H59" s="15"/>
    </row>
    <row r="60" spans="1:8" ht="15.75" x14ac:dyDescent="0.25">
      <c r="A60" s="20" t="s">
        <v>48</v>
      </c>
      <c r="B60" s="20"/>
      <c r="C60" s="21"/>
      <c r="D60" s="94">
        <f>SUM(D44:D56)</f>
        <v>424</v>
      </c>
      <c r="E60" s="95">
        <f>SUM(E44:E59)</f>
        <v>30319604.32</v>
      </c>
      <c r="F60" s="95">
        <f>SUM(F44:F59)</f>
        <v>3336598.49</v>
      </c>
      <c r="G60" s="96">
        <f>1-(F60/E60)</f>
        <v>0.88995243952444825</v>
      </c>
      <c r="H60" s="15"/>
    </row>
    <row r="61" spans="1:8" x14ac:dyDescent="0.2">
      <c r="A61" s="33"/>
      <c r="B61" s="33"/>
      <c r="C61" s="50"/>
      <c r="D61" s="111"/>
      <c r="E61" s="105"/>
      <c r="F61" s="34"/>
      <c r="G61" s="34"/>
      <c r="H61" s="2"/>
    </row>
    <row r="62" spans="1:8" ht="18" x14ac:dyDescent="0.25">
      <c r="A62" s="35" t="s">
        <v>49</v>
      </c>
      <c r="B62" s="36"/>
      <c r="C62" s="39"/>
      <c r="D62" s="51"/>
      <c r="E62" s="36"/>
      <c r="F62" s="37">
        <f>F60+F39</f>
        <v>3534603.49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53</v>
      </c>
      <c r="B68" s="39"/>
      <c r="C68" s="39"/>
      <c r="D68" s="39"/>
      <c r="E68" s="39"/>
      <c r="F68" s="37"/>
      <c r="G68" s="39"/>
      <c r="H68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="87" zoomScaleNormal="87" workbookViewId="0">
      <selection activeCell="D9" sqref="D9"/>
    </sheetView>
  </sheetViews>
  <sheetFormatPr defaultRowHeight="15" x14ac:dyDescent="0.2"/>
  <cols>
    <col min="1" max="1" width="9.6640625" style="58" customWidth="1"/>
    <col min="2" max="2" width="15.6640625" style="58" customWidth="1"/>
    <col min="3" max="3" width="3.6640625" style="58" customWidth="1"/>
    <col min="4" max="4" width="6.6640625" style="58" customWidth="1"/>
    <col min="5" max="6" width="14.6640625" style="58" customWidth="1"/>
    <col min="7" max="7" width="11.6640625" style="58" customWidth="1"/>
    <col min="8" max="8" width="3.6640625" style="58" customWidth="1"/>
    <col min="9" max="16384" width="8.88671875" style="58"/>
  </cols>
  <sheetData>
    <row r="1" spans="1:8" ht="23.25" x14ac:dyDescent="0.35">
      <c r="A1" s="57" t="s">
        <v>0</v>
      </c>
      <c r="B1" s="21"/>
      <c r="C1" s="21"/>
      <c r="D1" s="21"/>
      <c r="E1" s="21"/>
      <c r="F1" s="21"/>
      <c r="G1" s="21"/>
      <c r="H1" s="21"/>
    </row>
    <row r="2" spans="1:8" ht="23.25" x14ac:dyDescent="0.35">
      <c r="A2" s="57" t="s">
        <v>1</v>
      </c>
      <c r="B2" s="21"/>
      <c r="C2" s="21"/>
      <c r="D2" s="21"/>
      <c r="E2" s="21"/>
      <c r="F2" s="21"/>
      <c r="G2" s="21"/>
      <c r="H2" s="21"/>
    </row>
    <row r="3" spans="1:8" ht="23.25" x14ac:dyDescent="0.35">
      <c r="A3" s="1" t="str">
        <f>ARG!$A$3</f>
        <v>MONTH ENDED:   DECEMBER 2019</v>
      </c>
      <c r="B3" s="21"/>
      <c r="C3" s="21"/>
      <c r="D3" s="21"/>
      <c r="E3" s="21"/>
      <c r="F3" s="21"/>
      <c r="G3" s="21"/>
      <c r="H3" s="21"/>
    </row>
    <row r="4" spans="1:8" x14ac:dyDescent="0.2">
      <c r="A4" s="73"/>
      <c r="B4" s="73"/>
      <c r="C4" s="73"/>
      <c r="D4" s="73"/>
      <c r="E4" s="73"/>
      <c r="F4" s="5"/>
      <c r="G4" s="5"/>
      <c r="H4" s="21"/>
    </row>
    <row r="5" spans="1:8" ht="23.25" x14ac:dyDescent="0.35">
      <c r="A5" s="21"/>
      <c r="B5" s="73"/>
      <c r="C5" s="73"/>
      <c r="D5" s="74" t="s">
        <v>103</v>
      </c>
      <c r="E5" s="75"/>
      <c r="F5" s="8"/>
      <c r="G5" s="5"/>
      <c r="H5" s="76"/>
    </row>
    <row r="6" spans="1:8" ht="18" x14ac:dyDescent="0.25">
      <c r="A6" s="23" t="s">
        <v>3</v>
      </c>
      <c r="B6" s="73"/>
      <c r="C6" s="73"/>
      <c r="D6" s="73"/>
      <c r="E6" s="73"/>
      <c r="F6" s="5"/>
      <c r="G6" s="5"/>
      <c r="H6" s="76"/>
    </row>
    <row r="7" spans="1:8" ht="15.75" x14ac:dyDescent="0.25">
      <c r="A7" s="77"/>
      <c r="B7" s="77"/>
      <c r="C7" s="77"/>
      <c r="D7" s="77"/>
      <c r="E7" s="25" t="s">
        <v>4</v>
      </c>
      <c r="F7" s="25" t="s">
        <v>4</v>
      </c>
      <c r="G7" s="12" t="s">
        <v>5</v>
      </c>
      <c r="H7" s="24"/>
    </row>
    <row r="8" spans="1:8" ht="15.75" x14ac:dyDescent="0.25">
      <c r="A8" s="77"/>
      <c r="B8" s="77"/>
      <c r="C8" s="77"/>
      <c r="D8" s="25" t="s">
        <v>6</v>
      </c>
      <c r="E8" s="25" t="s">
        <v>7</v>
      </c>
      <c r="F8" s="12" t="s">
        <v>8</v>
      </c>
      <c r="G8" s="12" t="s">
        <v>9</v>
      </c>
      <c r="H8" s="24"/>
    </row>
    <row r="9" spans="1:8" ht="15.75" x14ac:dyDescent="0.25">
      <c r="A9" s="106" t="s">
        <v>10</v>
      </c>
      <c r="B9" s="13"/>
      <c r="C9" s="14"/>
      <c r="D9" s="86"/>
      <c r="E9" s="87"/>
      <c r="F9" s="87"/>
      <c r="G9" s="88"/>
      <c r="H9" s="79"/>
    </row>
    <row r="10" spans="1:8" ht="15.75" x14ac:dyDescent="0.25">
      <c r="A10" s="106" t="s">
        <v>11</v>
      </c>
      <c r="B10" s="13"/>
      <c r="C10" s="14"/>
      <c r="D10" s="86">
        <v>1</v>
      </c>
      <c r="E10" s="87">
        <v>73124</v>
      </c>
      <c r="F10" s="87">
        <v>17491.5</v>
      </c>
      <c r="G10" s="88">
        <f>F10/E10</f>
        <v>0.23920327115584486</v>
      </c>
      <c r="H10" s="79"/>
    </row>
    <row r="11" spans="1:8" ht="15.75" x14ac:dyDescent="0.25">
      <c r="A11" s="106" t="s">
        <v>56</v>
      </c>
      <c r="B11" s="13"/>
      <c r="C11" s="14"/>
      <c r="D11" s="86"/>
      <c r="E11" s="87"/>
      <c r="F11" s="87"/>
      <c r="G11" s="88"/>
      <c r="H11" s="79"/>
    </row>
    <row r="12" spans="1:8" ht="15.75" x14ac:dyDescent="0.25">
      <c r="A12" s="106" t="s">
        <v>69</v>
      </c>
      <c r="B12" s="13"/>
      <c r="C12" s="14"/>
      <c r="D12" s="86"/>
      <c r="E12" s="87"/>
      <c r="F12" s="87"/>
      <c r="G12" s="88"/>
      <c r="H12" s="79"/>
    </row>
    <row r="13" spans="1:8" ht="15.75" x14ac:dyDescent="0.25">
      <c r="A13" s="106" t="s">
        <v>13</v>
      </c>
      <c r="B13" s="13"/>
      <c r="C13" s="14"/>
      <c r="D13" s="86"/>
      <c r="E13" s="87"/>
      <c r="F13" s="87"/>
      <c r="G13" s="88"/>
      <c r="H13" s="79"/>
    </row>
    <row r="14" spans="1:8" ht="15.75" x14ac:dyDescent="0.25">
      <c r="A14" s="106" t="s">
        <v>71</v>
      </c>
      <c r="B14" s="13"/>
      <c r="C14" s="14"/>
      <c r="D14" s="86"/>
      <c r="E14" s="87"/>
      <c r="F14" s="87"/>
      <c r="G14" s="88"/>
      <c r="H14" s="79"/>
    </row>
    <row r="15" spans="1:8" ht="15.75" x14ac:dyDescent="0.25">
      <c r="A15" s="106" t="s">
        <v>25</v>
      </c>
      <c r="B15" s="13"/>
      <c r="C15" s="14"/>
      <c r="D15" s="86">
        <v>3</v>
      </c>
      <c r="E15" s="87">
        <v>508692</v>
      </c>
      <c r="F15" s="87">
        <v>148547</v>
      </c>
      <c r="G15" s="88">
        <f>F15/E15</f>
        <v>0.29201756662184586</v>
      </c>
      <c r="H15" s="79"/>
    </row>
    <row r="16" spans="1:8" ht="15.75" x14ac:dyDescent="0.25">
      <c r="A16" s="106" t="s">
        <v>72</v>
      </c>
      <c r="B16" s="13"/>
      <c r="C16" s="14"/>
      <c r="D16" s="86"/>
      <c r="E16" s="87"/>
      <c r="F16" s="87"/>
      <c r="G16" s="88"/>
      <c r="H16" s="79"/>
    </row>
    <row r="17" spans="1:8" ht="15.75" x14ac:dyDescent="0.25">
      <c r="A17" s="106" t="s">
        <v>109</v>
      </c>
      <c r="B17" s="13"/>
      <c r="C17" s="14"/>
      <c r="D17" s="86"/>
      <c r="E17" s="87"/>
      <c r="F17" s="87"/>
      <c r="G17" s="88"/>
      <c r="H17" s="79"/>
    </row>
    <row r="18" spans="1:8" ht="15.75" x14ac:dyDescent="0.25">
      <c r="A18" s="106" t="s">
        <v>14</v>
      </c>
      <c r="B18" s="13"/>
      <c r="C18" s="14"/>
      <c r="D18" s="86"/>
      <c r="E18" s="87"/>
      <c r="F18" s="87"/>
      <c r="G18" s="88"/>
      <c r="H18" s="79"/>
    </row>
    <row r="19" spans="1:8" ht="15.75" x14ac:dyDescent="0.25">
      <c r="A19" s="106" t="s">
        <v>16</v>
      </c>
      <c r="B19" s="13"/>
      <c r="C19" s="14"/>
      <c r="D19" s="86">
        <v>1</v>
      </c>
      <c r="E19" s="87">
        <v>527491</v>
      </c>
      <c r="F19" s="87">
        <v>136051</v>
      </c>
      <c r="G19" s="88">
        <f>F19/E19</f>
        <v>0.2579209882253915</v>
      </c>
      <c r="H19" s="79"/>
    </row>
    <row r="20" spans="1:8" ht="15.75" x14ac:dyDescent="0.25">
      <c r="A20" s="106" t="s">
        <v>102</v>
      </c>
      <c r="B20" s="13"/>
      <c r="C20" s="14"/>
      <c r="D20" s="86"/>
      <c r="E20" s="87"/>
      <c r="F20" s="87"/>
      <c r="G20" s="88"/>
      <c r="H20" s="79"/>
    </row>
    <row r="21" spans="1:8" ht="15.75" x14ac:dyDescent="0.25">
      <c r="A21" s="106" t="s">
        <v>104</v>
      </c>
      <c r="B21" s="13"/>
      <c r="C21" s="14"/>
      <c r="D21" s="86"/>
      <c r="E21" s="87"/>
      <c r="F21" s="87"/>
      <c r="G21" s="88"/>
      <c r="H21" s="79"/>
    </row>
    <row r="22" spans="1:8" ht="15.75" x14ac:dyDescent="0.25">
      <c r="A22" s="106" t="s">
        <v>17</v>
      </c>
      <c r="B22" s="13"/>
      <c r="C22" s="14"/>
      <c r="D22" s="86"/>
      <c r="E22" s="87"/>
      <c r="F22" s="87"/>
      <c r="G22" s="88"/>
      <c r="H22" s="79"/>
    </row>
    <row r="23" spans="1:8" ht="15.75" x14ac:dyDescent="0.25">
      <c r="A23" s="106" t="s">
        <v>116</v>
      </c>
      <c r="B23" s="13"/>
      <c r="C23" s="14"/>
      <c r="D23" s="86"/>
      <c r="E23" s="87"/>
      <c r="F23" s="87"/>
      <c r="G23" s="88"/>
      <c r="H23" s="79"/>
    </row>
    <row r="24" spans="1:8" ht="15.75" x14ac:dyDescent="0.25">
      <c r="A24" s="106" t="s">
        <v>18</v>
      </c>
      <c r="B24" s="13"/>
      <c r="C24" s="14"/>
      <c r="D24" s="86">
        <v>1</v>
      </c>
      <c r="E24" s="87">
        <v>789024</v>
      </c>
      <c r="F24" s="87">
        <v>230664</v>
      </c>
      <c r="G24" s="88">
        <f>F24/E24</f>
        <v>0.29234091738654339</v>
      </c>
      <c r="H24" s="79"/>
    </row>
    <row r="25" spans="1:8" ht="15.75" x14ac:dyDescent="0.25">
      <c r="A25" s="107" t="s">
        <v>20</v>
      </c>
      <c r="B25" s="13"/>
      <c r="C25" s="14"/>
      <c r="D25" s="86">
        <v>2</v>
      </c>
      <c r="E25" s="87">
        <v>53267</v>
      </c>
      <c r="F25" s="87">
        <v>14452</v>
      </c>
      <c r="G25" s="88">
        <f>F25/E25</f>
        <v>0.27131244485328626</v>
      </c>
      <c r="H25" s="79"/>
    </row>
    <row r="26" spans="1:8" ht="15.75" x14ac:dyDescent="0.25">
      <c r="A26" s="107" t="s">
        <v>21</v>
      </c>
      <c r="B26" s="13"/>
      <c r="C26" s="14"/>
      <c r="D26" s="86">
        <v>4</v>
      </c>
      <c r="E26" s="87">
        <v>12246</v>
      </c>
      <c r="F26" s="87">
        <v>12246</v>
      </c>
      <c r="G26" s="88">
        <f>F26/E26</f>
        <v>1</v>
      </c>
      <c r="H26" s="79"/>
    </row>
    <row r="27" spans="1:8" ht="15.75" x14ac:dyDescent="0.25">
      <c r="A27" s="83" t="s">
        <v>22</v>
      </c>
      <c r="B27" s="13"/>
      <c r="C27" s="14"/>
      <c r="D27" s="86"/>
      <c r="E27" s="87"/>
      <c r="F27" s="87"/>
      <c r="G27" s="88"/>
      <c r="H27" s="79"/>
    </row>
    <row r="28" spans="1:8" ht="15.75" x14ac:dyDescent="0.25">
      <c r="A28" s="83" t="s">
        <v>23</v>
      </c>
      <c r="B28" s="13"/>
      <c r="C28" s="14"/>
      <c r="D28" s="86"/>
      <c r="E28" s="87">
        <v>2509</v>
      </c>
      <c r="F28" s="87">
        <v>2509</v>
      </c>
      <c r="G28" s="88">
        <f>F28/E28</f>
        <v>1</v>
      </c>
      <c r="H28" s="79"/>
    </row>
    <row r="29" spans="1:8" ht="15.75" x14ac:dyDescent="0.25">
      <c r="A29" s="83" t="s">
        <v>105</v>
      </c>
      <c r="B29" s="13"/>
      <c r="C29" s="14"/>
      <c r="D29" s="86">
        <v>1</v>
      </c>
      <c r="E29" s="87">
        <v>87300</v>
      </c>
      <c r="F29" s="87">
        <v>35265</v>
      </c>
      <c r="G29" s="88">
        <f>F29/E29</f>
        <v>0.40395189003436427</v>
      </c>
      <c r="H29" s="79"/>
    </row>
    <row r="30" spans="1:8" ht="15.75" x14ac:dyDescent="0.25">
      <c r="A30" s="83" t="s">
        <v>132</v>
      </c>
      <c r="B30" s="13"/>
      <c r="C30" s="14"/>
      <c r="D30" s="86">
        <v>10</v>
      </c>
      <c r="E30" s="87">
        <v>1023048</v>
      </c>
      <c r="F30" s="87">
        <v>185929</v>
      </c>
      <c r="G30" s="88">
        <f>F30/E30</f>
        <v>0.18174025070182434</v>
      </c>
      <c r="H30" s="79"/>
    </row>
    <row r="31" spans="1:8" ht="15.75" x14ac:dyDescent="0.25">
      <c r="A31" s="83" t="s">
        <v>141</v>
      </c>
      <c r="B31" s="13"/>
      <c r="C31" s="14"/>
      <c r="D31" s="86"/>
      <c r="E31" s="87"/>
      <c r="F31" s="87"/>
      <c r="G31" s="88"/>
      <c r="H31" s="79"/>
    </row>
    <row r="32" spans="1:8" ht="15.75" x14ac:dyDescent="0.25">
      <c r="A32" s="83" t="s">
        <v>107</v>
      </c>
      <c r="B32" s="13"/>
      <c r="C32" s="14"/>
      <c r="D32" s="86"/>
      <c r="E32" s="87"/>
      <c r="F32" s="87"/>
      <c r="G32" s="88"/>
      <c r="H32" s="79"/>
    </row>
    <row r="33" spans="1:8" ht="15.75" x14ac:dyDescent="0.25">
      <c r="A33" s="83" t="s">
        <v>73</v>
      </c>
      <c r="B33" s="13"/>
      <c r="C33" s="14"/>
      <c r="D33" s="86"/>
      <c r="E33" s="87"/>
      <c r="F33" s="87"/>
      <c r="G33" s="88"/>
      <c r="H33" s="79"/>
    </row>
    <row r="34" spans="1:8" ht="15.75" x14ac:dyDescent="0.25">
      <c r="A34" s="83" t="s">
        <v>146</v>
      </c>
      <c r="B34" s="13"/>
      <c r="C34" s="14"/>
      <c r="D34" s="86">
        <v>1</v>
      </c>
      <c r="E34" s="87">
        <v>98422</v>
      </c>
      <c r="F34" s="87">
        <v>38728</v>
      </c>
      <c r="G34" s="88">
        <f>F34/E34</f>
        <v>0.39348926053118205</v>
      </c>
      <c r="H34" s="79"/>
    </row>
    <row r="35" spans="1:8" x14ac:dyDescent="0.2">
      <c r="A35" s="16" t="s">
        <v>28</v>
      </c>
      <c r="B35" s="13"/>
      <c r="C35" s="14"/>
      <c r="D35" s="90"/>
      <c r="E35" s="108">
        <v>26780</v>
      </c>
      <c r="F35" s="87">
        <v>3920</v>
      </c>
      <c r="G35" s="92"/>
      <c r="H35" s="79"/>
    </row>
    <row r="36" spans="1:8" x14ac:dyDescent="0.2">
      <c r="A36" s="16" t="s">
        <v>47</v>
      </c>
      <c r="B36" s="13"/>
      <c r="C36" s="14"/>
      <c r="D36" s="90"/>
      <c r="E36" s="108">
        <v>2135.5</v>
      </c>
      <c r="F36" s="87">
        <v>2135.5</v>
      </c>
      <c r="G36" s="92"/>
      <c r="H36" s="79"/>
    </row>
    <row r="37" spans="1:8" x14ac:dyDescent="0.2">
      <c r="A37" s="16" t="s">
        <v>30</v>
      </c>
      <c r="B37" s="13"/>
      <c r="C37" s="14"/>
      <c r="D37" s="90"/>
      <c r="E37" s="91"/>
      <c r="F37" s="89"/>
      <c r="G37" s="92"/>
      <c r="H37" s="79"/>
    </row>
    <row r="38" spans="1:8" x14ac:dyDescent="0.2">
      <c r="A38" s="17"/>
      <c r="B38" s="18"/>
      <c r="C38" s="14"/>
      <c r="D38" s="90"/>
      <c r="E38" s="93"/>
      <c r="F38" s="93"/>
      <c r="G38" s="92"/>
      <c r="H38" s="79"/>
    </row>
    <row r="39" spans="1:8" ht="15.75" x14ac:dyDescent="0.25">
      <c r="A39" s="19" t="s">
        <v>31</v>
      </c>
      <c r="B39" s="20"/>
      <c r="C39" s="21"/>
      <c r="D39" s="94">
        <f>SUM(D9:D38)</f>
        <v>24</v>
      </c>
      <c r="E39" s="95">
        <f>SUM(E9:E38)</f>
        <v>3204038.5</v>
      </c>
      <c r="F39" s="95">
        <f>SUM(F9:F38)</f>
        <v>827938</v>
      </c>
      <c r="G39" s="96">
        <f>F39/E39</f>
        <v>0.25840451043269297</v>
      </c>
      <c r="H39" s="80"/>
    </row>
    <row r="40" spans="1:8" ht="15.75" x14ac:dyDescent="0.25">
      <c r="A40" s="22"/>
      <c r="B40" s="22"/>
      <c r="C40" s="22"/>
      <c r="D40" s="97"/>
      <c r="E40" s="98"/>
      <c r="F40" s="99"/>
      <c r="G40" s="99"/>
      <c r="H40" s="81"/>
    </row>
    <row r="41" spans="1:8" ht="18" x14ac:dyDescent="0.25">
      <c r="A41" s="23" t="s">
        <v>32</v>
      </c>
      <c r="B41" s="24"/>
      <c r="C41" s="24"/>
      <c r="D41" s="25"/>
      <c r="E41" s="100"/>
      <c r="F41" s="101"/>
      <c r="G41" s="101"/>
      <c r="H41" s="81"/>
    </row>
    <row r="42" spans="1:8" ht="15.75" x14ac:dyDescent="0.25">
      <c r="A42" s="26"/>
      <c r="B42" s="26"/>
      <c r="C42" s="26"/>
      <c r="D42" s="102"/>
      <c r="E42" s="25" t="s">
        <v>33</v>
      </c>
      <c r="F42" s="25" t="s">
        <v>33</v>
      </c>
      <c r="G42" s="25" t="s">
        <v>5</v>
      </c>
      <c r="H42" s="81"/>
    </row>
    <row r="43" spans="1:8" ht="15.75" x14ac:dyDescent="0.2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01" t="s">
        <v>35</v>
      </c>
      <c r="H43" s="81"/>
    </row>
    <row r="44" spans="1:8" ht="15.75" x14ac:dyDescent="0.25">
      <c r="A44" s="27" t="s">
        <v>36</v>
      </c>
      <c r="B44" s="28"/>
      <c r="C44" s="14"/>
      <c r="D44" s="86">
        <v>37</v>
      </c>
      <c r="E44" s="87">
        <v>494268.65</v>
      </c>
      <c r="F44" s="87">
        <v>50430.35</v>
      </c>
      <c r="G44" s="88">
        <f>1-(+F44/E44)</f>
        <v>0.89796975794438916</v>
      </c>
      <c r="H44" s="79"/>
    </row>
    <row r="45" spans="1:8" ht="15.75" x14ac:dyDescent="0.25">
      <c r="A45" s="27" t="s">
        <v>37</v>
      </c>
      <c r="B45" s="28"/>
      <c r="C45" s="14"/>
      <c r="D45" s="86"/>
      <c r="E45" s="87"/>
      <c r="F45" s="87"/>
      <c r="G45" s="88"/>
      <c r="H45" s="79"/>
    </row>
    <row r="46" spans="1:8" ht="15.75" x14ac:dyDescent="0.25">
      <c r="A46" s="27" t="s">
        <v>38</v>
      </c>
      <c r="B46" s="28"/>
      <c r="C46" s="14"/>
      <c r="D46" s="86">
        <v>125</v>
      </c>
      <c r="E46" s="87">
        <v>4829844</v>
      </c>
      <c r="F46" s="87">
        <v>427214.71</v>
      </c>
      <c r="G46" s="88">
        <f t="shared" ref="G46:G52" si="0">1-(+F46/E46)</f>
        <v>0.91154689261185251</v>
      </c>
      <c r="H46" s="79"/>
    </row>
    <row r="47" spans="1:8" ht="15.75" x14ac:dyDescent="0.25">
      <c r="A47" s="27" t="s">
        <v>39</v>
      </c>
      <c r="B47" s="28"/>
      <c r="C47" s="14"/>
      <c r="D47" s="86">
        <v>8</v>
      </c>
      <c r="E47" s="87">
        <v>1361762</v>
      </c>
      <c r="F47" s="87">
        <v>79407.929999999993</v>
      </c>
      <c r="G47" s="88">
        <f t="shared" si="0"/>
        <v>0.94168736533990516</v>
      </c>
      <c r="H47" s="79"/>
    </row>
    <row r="48" spans="1:8" ht="15.75" x14ac:dyDescent="0.25">
      <c r="A48" s="27" t="s">
        <v>40</v>
      </c>
      <c r="B48" s="28"/>
      <c r="C48" s="14"/>
      <c r="D48" s="86">
        <v>106</v>
      </c>
      <c r="E48" s="87">
        <v>5011831</v>
      </c>
      <c r="F48" s="87">
        <v>446421.14</v>
      </c>
      <c r="G48" s="88">
        <f t="shared" si="0"/>
        <v>0.91092653762666775</v>
      </c>
      <c r="H48" s="79"/>
    </row>
    <row r="49" spans="1:8" ht="15.75" x14ac:dyDescent="0.25">
      <c r="A49" s="27" t="s">
        <v>41</v>
      </c>
      <c r="B49" s="28"/>
      <c r="C49" s="14"/>
      <c r="D49" s="86">
        <v>2</v>
      </c>
      <c r="E49" s="87">
        <v>72654</v>
      </c>
      <c r="F49" s="87">
        <v>12684</v>
      </c>
      <c r="G49" s="88">
        <f t="shared" si="0"/>
        <v>0.8254191097530762</v>
      </c>
      <c r="H49" s="79"/>
    </row>
    <row r="50" spans="1:8" ht="15.75" x14ac:dyDescent="0.25">
      <c r="A50" s="27" t="s">
        <v>42</v>
      </c>
      <c r="B50" s="28"/>
      <c r="C50" s="14"/>
      <c r="D50" s="86">
        <v>8</v>
      </c>
      <c r="E50" s="87">
        <v>1316145</v>
      </c>
      <c r="F50" s="87">
        <v>92940</v>
      </c>
      <c r="G50" s="88">
        <f t="shared" si="0"/>
        <v>0.92938468025939391</v>
      </c>
      <c r="H50" s="79"/>
    </row>
    <row r="51" spans="1:8" ht="15.75" x14ac:dyDescent="0.25">
      <c r="A51" s="27" t="s">
        <v>43</v>
      </c>
      <c r="B51" s="28"/>
      <c r="C51" s="14"/>
      <c r="D51" s="86">
        <v>4</v>
      </c>
      <c r="E51" s="87">
        <v>657820</v>
      </c>
      <c r="F51" s="87">
        <v>32490</v>
      </c>
      <c r="G51" s="88">
        <f t="shared" si="0"/>
        <v>0.95060958924933869</v>
      </c>
      <c r="H51" s="79"/>
    </row>
    <row r="52" spans="1:8" ht="15.75" x14ac:dyDescent="0.25">
      <c r="A52" s="27" t="s">
        <v>44</v>
      </c>
      <c r="B52" s="28"/>
      <c r="C52" s="14"/>
      <c r="D52" s="86">
        <v>2</v>
      </c>
      <c r="E52" s="87">
        <v>509800</v>
      </c>
      <c r="F52" s="87">
        <v>1950</v>
      </c>
      <c r="G52" s="88">
        <f t="shared" si="0"/>
        <v>0.99617497057669679</v>
      </c>
      <c r="H52" s="79"/>
    </row>
    <row r="53" spans="1:8" ht="15.75" x14ac:dyDescent="0.25">
      <c r="A53" s="29" t="s">
        <v>64</v>
      </c>
      <c r="B53" s="28"/>
      <c r="C53" s="14"/>
      <c r="D53" s="86"/>
      <c r="E53" s="87"/>
      <c r="F53" s="87"/>
      <c r="G53" s="88"/>
      <c r="H53" s="79"/>
    </row>
    <row r="54" spans="1:8" ht="15.75" x14ac:dyDescent="0.25">
      <c r="A54" s="27" t="s">
        <v>65</v>
      </c>
      <c r="B54" s="30"/>
      <c r="C54" s="14"/>
      <c r="D54" s="86">
        <v>544</v>
      </c>
      <c r="E54" s="87">
        <v>29145356.66</v>
      </c>
      <c r="F54" s="87">
        <v>3358547.2</v>
      </c>
      <c r="G54" s="88">
        <f>1-(+F54/E54)</f>
        <v>0.88476561672654441</v>
      </c>
      <c r="H54" s="79"/>
    </row>
    <row r="55" spans="1:8" ht="15.75" x14ac:dyDescent="0.25">
      <c r="A55" s="27" t="s">
        <v>66</v>
      </c>
      <c r="B55" s="30"/>
      <c r="C55" s="14"/>
      <c r="D55" s="86">
        <v>8</v>
      </c>
      <c r="E55" s="87">
        <v>1150288.47</v>
      </c>
      <c r="F55" s="87">
        <v>40006.480000000003</v>
      </c>
      <c r="G55" s="88">
        <f>1-(+F55/E55)</f>
        <v>0.96522048073732325</v>
      </c>
      <c r="H55" s="79"/>
    </row>
    <row r="56" spans="1:8" x14ac:dyDescent="0.2">
      <c r="A56" s="16" t="s">
        <v>45</v>
      </c>
      <c r="B56" s="30"/>
      <c r="C56" s="14"/>
      <c r="D56" s="90"/>
      <c r="E56" s="109"/>
      <c r="F56" s="87"/>
      <c r="G56" s="92"/>
      <c r="H56" s="79"/>
    </row>
    <row r="57" spans="1:8" x14ac:dyDescent="0.2">
      <c r="A57" s="16" t="s">
        <v>46</v>
      </c>
      <c r="B57" s="28"/>
      <c r="C57" s="14"/>
      <c r="D57" s="90"/>
      <c r="E57" s="109"/>
      <c r="F57" s="87"/>
      <c r="G57" s="92"/>
      <c r="H57" s="79"/>
    </row>
    <row r="58" spans="1:8" x14ac:dyDescent="0.2">
      <c r="A58" s="16" t="s">
        <v>47</v>
      </c>
      <c r="B58" s="28"/>
      <c r="C58" s="14"/>
      <c r="D58" s="90"/>
      <c r="E58" s="108"/>
      <c r="F58" s="87"/>
      <c r="G58" s="92"/>
      <c r="H58" s="79"/>
    </row>
    <row r="59" spans="1:8" x14ac:dyDescent="0.2">
      <c r="A59" s="16" t="s">
        <v>30</v>
      </c>
      <c r="B59" s="28"/>
      <c r="C59" s="14"/>
      <c r="D59" s="90"/>
      <c r="E59" s="108"/>
      <c r="F59" s="87"/>
      <c r="G59" s="92"/>
      <c r="H59" s="79"/>
    </row>
    <row r="60" spans="1:8" ht="15.75" x14ac:dyDescent="0.25">
      <c r="A60" s="32"/>
      <c r="B60" s="18"/>
      <c r="C60" s="14"/>
      <c r="D60" s="90"/>
      <c r="E60" s="93"/>
      <c r="F60" s="93"/>
      <c r="G60" s="92"/>
      <c r="H60" s="79"/>
    </row>
    <row r="61" spans="1:8" ht="15.75" x14ac:dyDescent="0.25">
      <c r="A61" s="20" t="s">
        <v>48</v>
      </c>
      <c r="B61" s="33"/>
      <c r="C61" s="33"/>
      <c r="D61" s="94">
        <f>SUM(D44:D57)</f>
        <v>844</v>
      </c>
      <c r="E61" s="95">
        <f>SUM(E44:E60)</f>
        <v>44549769.780000001</v>
      </c>
      <c r="F61" s="95">
        <f>SUM(F44:F60)</f>
        <v>4542091.8100000005</v>
      </c>
      <c r="G61" s="96">
        <f>1-(F61/E61)</f>
        <v>0.89804455034380204</v>
      </c>
      <c r="H61" s="76"/>
    </row>
    <row r="62" spans="1:8" ht="18" x14ac:dyDescent="0.25">
      <c r="A62" s="35"/>
      <c r="B62" s="36"/>
      <c r="C62" s="36"/>
      <c r="D62" s="111"/>
      <c r="E62" s="105"/>
      <c r="F62" s="34"/>
      <c r="G62" s="34"/>
      <c r="H62" s="78"/>
    </row>
    <row r="63" spans="1:8" ht="18" x14ac:dyDescent="0.25">
      <c r="A63" s="35" t="s">
        <v>49</v>
      </c>
      <c r="B63" s="36"/>
      <c r="C63" s="36"/>
      <c r="D63" s="51"/>
      <c r="E63" s="36"/>
      <c r="F63" s="37">
        <f>F61+F39</f>
        <v>5370029.8100000005</v>
      </c>
      <c r="G63" s="36"/>
      <c r="H63" s="78"/>
    </row>
    <row r="64" spans="1:8" ht="18" x14ac:dyDescent="0.25">
      <c r="A64" s="35"/>
      <c r="B64" s="36"/>
      <c r="C64" s="36"/>
      <c r="D64" s="51"/>
      <c r="E64" s="36"/>
      <c r="F64" s="37"/>
      <c r="G64" s="36"/>
      <c r="H64" s="78"/>
    </row>
    <row r="65" spans="1:8" ht="15.75" x14ac:dyDescent="0.25">
      <c r="A65" s="4" t="s">
        <v>50</v>
      </c>
      <c r="B65" s="40"/>
      <c r="C65" s="40"/>
      <c r="D65" s="40"/>
      <c r="E65" s="40"/>
      <c r="F65" s="41"/>
      <c r="G65" s="40"/>
      <c r="H65" s="24"/>
    </row>
    <row r="66" spans="1:8" ht="15.75" x14ac:dyDescent="0.25">
      <c r="A66" s="4" t="s">
        <v>51</v>
      </c>
      <c r="B66" s="40"/>
      <c r="C66" s="40"/>
      <c r="D66" s="40"/>
      <c r="E66" s="40"/>
      <c r="F66" s="41"/>
      <c r="G66" s="40"/>
      <c r="H66" s="24"/>
    </row>
    <row r="67" spans="1:8" ht="15.75" x14ac:dyDescent="0.25">
      <c r="A67" s="4" t="s">
        <v>52</v>
      </c>
      <c r="B67" s="40"/>
      <c r="C67" s="40"/>
      <c r="D67" s="40"/>
      <c r="E67" s="40"/>
      <c r="F67" s="41"/>
      <c r="G67" s="40"/>
      <c r="H67" s="24"/>
    </row>
    <row r="68" spans="1:8" ht="18" x14ac:dyDescent="0.25">
      <c r="A68" s="4"/>
      <c r="B68" s="40"/>
      <c r="C68" s="40"/>
      <c r="D68" s="40"/>
      <c r="E68" s="40"/>
      <c r="F68" s="41"/>
      <c r="G68" s="40"/>
      <c r="H68" s="78"/>
    </row>
    <row r="69" spans="1:8" ht="18" x14ac:dyDescent="0.25">
      <c r="A69" s="42" t="s">
        <v>53</v>
      </c>
      <c r="B69" s="39"/>
      <c r="C69" s="39"/>
      <c r="D69" s="39"/>
      <c r="E69" s="39"/>
      <c r="F69" s="37"/>
      <c r="G69" s="39"/>
      <c r="H69" s="78"/>
    </row>
    <row r="70" spans="1:8" ht="15.75" x14ac:dyDescent="0.25">
      <c r="A70" s="71"/>
      <c r="B70" s="21"/>
      <c r="C70" s="21"/>
      <c r="H70" s="21"/>
    </row>
  </sheetData>
  <printOptions horizontalCentered="1"/>
  <pageMargins left="0.45" right="0.45" top="0.25" bottom="0.25" header="0.3" footer="0.3"/>
  <pageSetup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21"/>
  <sheetViews>
    <sheetView showOutlineSymbols="0" zoomScale="87" workbookViewId="0">
      <selection activeCell="A5" sqref="A5"/>
    </sheetView>
  </sheetViews>
  <sheetFormatPr defaultColWidth="9.6640625" defaultRowHeight="15" x14ac:dyDescent="0.2"/>
  <cols>
    <col min="1" max="1" width="39.6640625" style="58" customWidth="1"/>
    <col min="2" max="2" width="27.6640625" style="58" customWidth="1"/>
    <col min="3" max="16384" width="9.6640625" style="58"/>
  </cols>
  <sheetData>
    <row r="1" spans="1:4" ht="23.25" x14ac:dyDescent="0.35">
      <c r="A1" s="57" t="s">
        <v>0</v>
      </c>
      <c r="B1" s="36"/>
      <c r="C1" s="37"/>
      <c r="D1" s="36"/>
    </row>
    <row r="2" spans="1:4" ht="23.25" x14ac:dyDescent="0.35">
      <c r="A2" s="57" t="s">
        <v>1</v>
      </c>
      <c r="B2" s="36"/>
      <c r="C2" s="21"/>
      <c r="D2" s="21"/>
    </row>
    <row r="3" spans="1:4" ht="23.25" x14ac:dyDescent="0.35">
      <c r="A3" s="57" t="s">
        <v>92</v>
      </c>
      <c r="B3" s="36"/>
      <c r="C3" s="21"/>
      <c r="D3" s="21"/>
    </row>
    <row r="4" spans="1:4" ht="23.25" x14ac:dyDescent="0.35">
      <c r="A4" s="57" t="str">
        <f>ARG!$A$3</f>
        <v>MONTH ENDED:   DECEMBER 2019</v>
      </c>
      <c r="B4" s="36"/>
      <c r="C4" s="21"/>
      <c r="D4" s="21"/>
    </row>
    <row r="5" spans="1:4" ht="24" thickBot="1" x14ac:dyDescent="0.4">
      <c r="A5" s="57"/>
      <c r="B5" s="36"/>
      <c r="C5" s="21"/>
      <c r="D5" s="21"/>
    </row>
    <row r="6" spans="1:4" ht="21" thickTop="1" x14ac:dyDescent="0.3">
      <c r="A6" s="59" t="s">
        <v>93</v>
      </c>
      <c r="B6" s="60">
        <f>ARG!$D$39+LADYLUCK!$D$39+HOLLYWOOD!$D$40+HARNKC!$D$40+ISLE!$D$39+AMERKC!$D$39+AMERSC!$D$39+STJO!$D$39+LAGRANGE!$D$39+ISLEBV!$D$39+LUMIERE!$D$39+RIVERCITY!$D$39+CAPE!$D$39</f>
        <v>522</v>
      </c>
      <c r="C6" s="61"/>
      <c r="D6" s="21"/>
    </row>
    <row r="7" spans="1:4" ht="20.25" x14ac:dyDescent="0.3">
      <c r="A7" s="62" t="s">
        <v>94</v>
      </c>
      <c r="B7" s="63">
        <f>ARG!$E$39+LADYLUCK!$E$39+HOLLYWOOD!$E$40+HARNKC!$E$40+ISLE!$E$39+AMERKC!$E$39+AMERSC!$E$39+STJO!$E$39+LAGRANGE!$E$39+ISLEBV!$E$39+LUMIERE!$E$39+RIVERCITY!$E$39+CAPE!$E$39</f>
        <v>105448968.5</v>
      </c>
      <c r="C7" s="61"/>
      <c r="D7" s="21"/>
    </row>
    <row r="8" spans="1:4" ht="20.25" x14ac:dyDescent="0.3">
      <c r="A8" s="62" t="s">
        <v>95</v>
      </c>
      <c r="B8" s="63">
        <f>ARG!$F$39+LADYLUCK!$F$39+HOLLYWOOD!$F$40+HARNKC!$F$40+ISLE!$F$39+AMERKC!$F$39+AMERSC!$F$39+STJO!$F$39+LAGRANGE!$F$39+ISLEBV!$F$39+LUMIERE!$F$39+RIVERCITY!$F$39+CAPE!$F$39</f>
        <v>20860844.91</v>
      </c>
      <c r="C8" s="61"/>
      <c r="D8" s="21"/>
    </row>
    <row r="9" spans="1:4" ht="20.25" x14ac:dyDescent="0.3">
      <c r="A9" s="62" t="s">
        <v>96</v>
      </c>
      <c r="B9" s="64">
        <f>B8/B7</f>
        <v>0.19782881906521446</v>
      </c>
      <c r="C9" s="61"/>
      <c r="D9" s="21"/>
    </row>
    <row r="10" spans="1:4" ht="20.25" x14ac:dyDescent="0.3">
      <c r="A10" s="65"/>
      <c r="B10" s="66"/>
      <c r="C10" s="61"/>
      <c r="D10" s="21"/>
    </row>
    <row r="11" spans="1:4" ht="20.25" x14ac:dyDescent="0.3">
      <c r="A11" s="62" t="s">
        <v>97</v>
      </c>
      <c r="B11" s="67">
        <f>ARG!$D$60+LADYLUCK!$D$60+HOLLYWOOD!$D$62+HARNKC!$D$62+ISLE!$D$62+AMERKC!$D$62+AMERSC!$D$61+STJO!$D$60+LAGRANGE!$D$60+ISLEBV!$D$61+LUMIERE!$D$62+RIVERCITY!$D$62+CAPE!$D$61</f>
        <v>16246</v>
      </c>
      <c r="C11" s="61"/>
      <c r="D11" s="21"/>
    </row>
    <row r="12" spans="1:4" ht="20.25" x14ac:dyDescent="0.3">
      <c r="A12" s="62" t="s">
        <v>98</v>
      </c>
      <c r="B12" s="63">
        <f>ARG!$E$60+LADYLUCK!$E$60+HOLLYWOOD!$E$62+HARNKC!$E$62+ISLE!$E$62+AMERKC!$E$62+AMERSC!$E$61+STJO!$E$60+LAGRANGE!$E$60+ISLEBV!$E$61+LUMIERE!$E$62+RIVERCITY!$E$62+CAPE!$E$61</f>
        <v>1294916584.52</v>
      </c>
      <c r="C12" s="61"/>
      <c r="D12" s="21"/>
    </row>
    <row r="13" spans="1:4" ht="20.25" x14ac:dyDescent="0.3">
      <c r="A13" s="62" t="s">
        <v>99</v>
      </c>
      <c r="B13" s="63">
        <f>ARG!$F$60+LADYLUCK!$F$60+HOLLYWOOD!$F$62+HARNKC!$F$62+ISLE!$F$62+AMERKC!$F$62+AMERSC!$F$61+STJO!$F$60+LAGRANGE!$F$60+ISLEBV!$F$61+LUMIERE!$F$62+RIVERCITY!$F$62+CAPE!$F$61</f>
        <v>125438788.78</v>
      </c>
      <c r="C13" s="61"/>
      <c r="D13" s="21"/>
    </row>
    <row r="14" spans="1:4" ht="20.25" x14ac:dyDescent="0.3">
      <c r="A14" s="62" t="s">
        <v>100</v>
      </c>
      <c r="B14" s="64">
        <f>1-(B13/B12)</f>
        <v>0.90312983069369079</v>
      </c>
      <c r="C14" s="61"/>
      <c r="D14" s="21"/>
    </row>
    <row r="15" spans="1:4" ht="20.25" x14ac:dyDescent="0.3">
      <c r="A15" s="65"/>
      <c r="B15" s="68"/>
      <c r="C15" s="61"/>
      <c r="D15" s="21"/>
    </row>
    <row r="16" spans="1:4" ht="20.25" x14ac:dyDescent="0.3">
      <c r="A16" s="62" t="s">
        <v>101</v>
      </c>
      <c r="B16" s="63">
        <f>B13+B8</f>
        <v>146299633.69</v>
      </c>
      <c r="C16" s="61"/>
      <c r="D16" s="21"/>
    </row>
    <row r="17" spans="1:4" ht="21" thickBot="1" x14ac:dyDescent="0.35">
      <c r="A17" s="65"/>
      <c r="B17" s="66"/>
      <c r="C17" s="61"/>
      <c r="D17" s="21"/>
    </row>
    <row r="18" spans="1:4" ht="18.75" thickTop="1" x14ac:dyDescent="0.25">
      <c r="A18" s="69"/>
      <c r="B18" s="70"/>
      <c r="C18" s="21"/>
      <c r="D18" s="21"/>
    </row>
    <row r="19" spans="1:4" x14ac:dyDescent="0.2">
      <c r="A19" s="21"/>
      <c r="B19" s="21"/>
      <c r="C19" s="21"/>
      <c r="D19" s="21"/>
    </row>
    <row r="20" spans="1:4" ht="15.75" x14ac:dyDescent="0.25">
      <c r="A20" s="71" t="s">
        <v>53</v>
      </c>
      <c r="B20" s="21"/>
      <c r="C20" s="21"/>
      <c r="D20" s="21"/>
    </row>
    <row r="21" spans="1:4" ht="18" x14ac:dyDescent="0.25">
      <c r="A21" s="72"/>
      <c r="B21" s="21"/>
      <c r="C21" s="21"/>
      <c r="D21" s="21"/>
    </row>
  </sheetData>
  <phoneticPr fontId="17" type="noConversion"/>
  <printOptions horizontalCentered="1"/>
  <pageMargins left="0.20624999999999999" right="0.5" top="0.31944444444444442" bottom="0.25" header="0.5" footer="0.5"/>
  <pageSetup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1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1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DECEMBER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0.25" x14ac:dyDescent="0.3">
      <c r="A5" s="2"/>
      <c r="B5" s="4"/>
      <c r="C5" s="4"/>
      <c r="D5" s="49" t="s">
        <v>54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10</v>
      </c>
      <c r="B9" s="13"/>
      <c r="C9" s="14"/>
      <c r="D9" s="86"/>
      <c r="E9" s="87"/>
      <c r="F9" s="87"/>
      <c r="G9" s="88"/>
      <c r="H9" s="15"/>
    </row>
    <row r="10" spans="1:8" ht="15.75" x14ac:dyDescent="0.25">
      <c r="A10" s="106" t="s">
        <v>11</v>
      </c>
      <c r="B10" s="13"/>
      <c r="C10" s="14"/>
      <c r="D10" s="86"/>
      <c r="E10" s="87"/>
      <c r="F10" s="87"/>
      <c r="G10" s="88"/>
      <c r="H10" s="15"/>
    </row>
    <row r="11" spans="1:8" ht="15.75" x14ac:dyDescent="0.25">
      <c r="A11" s="106" t="s">
        <v>118</v>
      </c>
      <c r="B11" s="13"/>
      <c r="C11" s="14"/>
      <c r="D11" s="86"/>
      <c r="E11" s="87"/>
      <c r="F11" s="87"/>
      <c r="G11" s="88"/>
      <c r="H11" s="15"/>
    </row>
    <row r="12" spans="1:8" ht="15.75" x14ac:dyDescent="0.25">
      <c r="A12" s="106" t="s">
        <v>12</v>
      </c>
      <c r="B12" s="13"/>
      <c r="C12" s="14"/>
      <c r="D12" s="86"/>
      <c r="E12" s="87"/>
      <c r="F12" s="87"/>
      <c r="G12" s="88"/>
      <c r="H12" s="15"/>
    </row>
    <row r="13" spans="1:8" ht="15.75" x14ac:dyDescent="0.25">
      <c r="A13" s="106" t="s">
        <v>126</v>
      </c>
      <c r="B13" s="13"/>
      <c r="C13" s="14"/>
      <c r="D13" s="86"/>
      <c r="E13" s="87"/>
      <c r="F13" s="87"/>
      <c r="G13" s="88"/>
      <c r="H13" s="15"/>
    </row>
    <row r="14" spans="1:8" ht="15.75" x14ac:dyDescent="0.25">
      <c r="A14" s="106" t="s">
        <v>57</v>
      </c>
      <c r="B14" s="13"/>
      <c r="C14" s="14"/>
      <c r="D14" s="86"/>
      <c r="E14" s="87"/>
      <c r="F14" s="87"/>
      <c r="G14" s="88"/>
      <c r="H14" s="15"/>
    </row>
    <row r="15" spans="1:8" ht="15.75" x14ac:dyDescent="0.25">
      <c r="A15" s="106" t="s">
        <v>130</v>
      </c>
      <c r="B15" s="13"/>
      <c r="C15" s="14"/>
      <c r="D15" s="86"/>
      <c r="E15" s="87"/>
      <c r="F15" s="87"/>
      <c r="G15" s="88"/>
      <c r="H15" s="15"/>
    </row>
    <row r="16" spans="1:8" ht="15.75" x14ac:dyDescent="0.25">
      <c r="A16" s="106" t="s">
        <v>137</v>
      </c>
      <c r="B16" s="13"/>
      <c r="C16" s="14"/>
      <c r="D16" s="86"/>
      <c r="E16" s="87"/>
      <c r="F16" s="87"/>
      <c r="G16" s="88"/>
      <c r="H16" s="15"/>
    </row>
    <row r="17" spans="1:8" ht="15.75" x14ac:dyDescent="0.25">
      <c r="A17" s="106" t="s">
        <v>13</v>
      </c>
      <c r="B17" s="13"/>
      <c r="C17" s="14"/>
      <c r="D17" s="86"/>
      <c r="E17" s="87"/>
      <c r="F17" s="87"/>
      <c r="G17" s="88"/>
      <c r="H17" s="15"/>
    </row>
    <row r="18" spans="1:8" ht="15.75" x14ac:dyDescent="0.25">
      <c r="A18" s="106" t="s">
        <v>14</v>
      </c>
      <c r="B18" s="13"/>
      <c r="C18" s="14"/>
      <c r="D18" s="86">
        <v>1</v>
      </c>
      <c r="E18" s="87">
        <v>446169</v>
      </c>
      <c r="F18" s="87">
        <v>79703</v>
      </c>
      <c r="G18" s="88">
        <f>F18/E18</f>
        <v>0.17863858762038601</v>
      </c>
      <c r="H18" s="15"/>
    </row>
    <row r="19" spans="1:8" ht="15.75" x14ac:dyDescent="0.25">
      <c r="A19" s="106" t="s">
        <v>15</v>
      </c>
      <c r="B19" s="13"/>
      <c r="C19" s="14"/>
      <c r="D19" s="86"/>
      <c r="E19" s="87"/>
      <c r="F19" s="87"/>
      <c r="G19" s="88"/>
      <c r="H19" s="15"/>
    </row>
    <row r="20" spans="1:8" ht="15.75" x14ac:dyDescent="0.25">
      <c r="A20" s="106" t="s">
        <v>16</v>
      </c>
      <c r="B20" s="13"/>
      <c r="C20" s="14"/>
      <c r="D20" s="86"/>
      <c r="E20" s="87"/>
      <c r="F20" s="87"/>
      <c r="G20" s="88"/>
      <c r="H20" s="15"/>
    </row>
    <row r="21" spans="1:8" ht="15.75" x14ac:dyDescent="0.25">
      <c r="A21" s="106" t="s">
        <v>138</v>
      </c>
      <c r="B21" s="13"/>
      <c r="C21" s="14"/>
      <c r="D21" s="86"/>
      <c r="E21" s="87"/>
      <c r="F21" s="87"/>
      <c r="G21" s="88"/>
      <c r="H21" s="15"/>
    </row>
    <row r="22" spans="1:8" ht="15.75" x14ac:dyDescent="0.25">
      <c r="A22" s="106" t="s">
        <v>60</v>
      </c>
      <c r="B22" s="13"/>
      <c r="C22" s="14"/>
      <c r="D22" s="86"/>
      <c r="E22" s="87"/>
      <c r="F22" s="87"/>
      <c r="G22" s="88"/>
      <c r="H22" s="15"/>
    </row>
    <row r="23" spans="1:8" ht="15.75" x14ac:dyDescent="0.25">
      <c r="A23" s="106" t="s">
        <v>18</v>
      </c>
      <c r="B23" s="13"/>
      <c r="C23" s="14"/>
      <c r="D23" s="86"/>
      <c r="E23" s="87"/>
      <c r="F23" s="87"/>
      <c r="G23" s="88"/>
      <c r="H23" s="15"/>
    </row>
    <row r="24" spans="1:8" ht="15.75" x14ac:dyDescent="0.25">
      <c r="A24" s="106" t="s">
        <v>19</v>
      </c>
      <c r="B24" s="13"/>
      <c r="C24" s="14"/>
      <c r="D24" s="86"/>
      <c r="E24" s="87"/>
      <c r="F24" s="87"/>
      <c r="G24" s="88"/>
      <c r="H24" s="15"/>
    </row>
    <row r="25" spans="1:8" ht="15.75" x14ac:dyDescent="0.25">
      <c r="A25" s="107" t="s">
        <v>20</v>
      </c>
      <c r="B25" s="13"/>
      <c r="C25" s="14"/>
      <c r="D25" s="86"/>
      <c r="E25" s="87"/>
      <c r="F25" s="87"/>
      <c r="G25" s="88"/>
      <c r="H25" s="15"/>
    </row>
    <row r="26" spans="1:8" ht="15.75" x14ac:dyDescent="0.25">
      <c r="A26" s="107" t="s">
        <v>21</v>
      </c>
      <c r="B26" s="13"/>
      <c r="C26" s="14"/>
      <c r="D26" s="86"/>
      <c r="E26" s="87"/>
      <c r="F26" s="87"/>
      <c r="G26" s="88"/>
      <c r="H26" s="15"/>
    </row>
    <row r="27" spans="1:8" ht="15.75" x14ac:dyDescent="0.25">
      <c r="A27" s="83" t="s">
        <v>22</v>
      </c>
      <c r="B27" s="13"/>
      <c r="C27" s="14"/>
      <c r="D27" s="86"/>
      <c r="E27" s="87"/>
      <c r="F27" s="87"/>
      <c r="G27" s="88"/>
      <c r="H27" s="15"/>
    </row>
    <row r="28" spans="1:8" ht="15.75" x14ac:dyDescent="0.25">
      <c r="A28" s="83" t="s">
        <v>23</v>
      </c>
      <c r="B28" s="13"/>
      <c r="C28" s="14"/>
      <c r="D28" s="86"/>
      <c r="E28" s="87"/>
      <c r="F28" s="87"/>
      <c r="G28" s="88"/>
      <c r="H28" s="15"/>
    </row>
    <row r="29" spans="1:8" ht="15.75" x14ac:dyDescent="0.25">
      <c r="A29" s="83" t="s">
        <v>24</v>
      </c>
      <c r="B29" s="13"/>
      <c r="C29" s="14"/>
      <c r="D29" s="86">
        <v>1</v>
      </c>
      <c r="E29" s="87">
        <v>45916</v>
      </c>
      <c r="F29" s="87">
        <v>5192</v>
      </c>
      <c r="G29" s="88">
        <f>F29/E29</f>
        <v>0.11307605192089903</v>
      </c>
      <c r="H29" s="15"/>
    </row>
    <row r="30" spans="1:8" ht="15.75" x14ac:dyDescent="0.25">
      <c r="A30" s="83" t="s">
        <v>25</v>
      </c>
      <c r="B30" s="13"/>
      <c r="C30" s="14"/>
      <c r="D30" s="86">
        <v>2</v>
      </c>
      <c r="E30" s="87">
        <v>320033</v>
      </c>
      <c r="F30" s="87">
        <v>108362</v>
      </c>
      <c r="G30" s="88">
        <f>F30/E30</f>
        <v>0.33859633225323638</v>
      </c>
      <c r="H30" s="15"/>
    </row>
    <row r="31" spans="1:8" ht="15.75" x14ac:dyDescent="0.25">
      <c r="A31" s="83" t="s">
        <v>26</v>
      </c>
      <c r="B31" s="13"/>
      <c r="C31" s="14"/>
      <c r="D31" s="86"/>
      <c r="E31" s="87"/>
      <c r="F31" s="87"/>
      <c r="G31" s="88"/>
      <c r="H31" s="15"/>
    </row>
    <row r="32" spans="1:8" ht="15.75" x14ac:dyDescent="0.25">
      <c r="A32" s="83" t="s">
        <v>132</v>
      </c>
      <c r="B32" s="13"/>
      <c r="C32" s="14"/>
      <c r="D32" s="86">
        <v>4</v>
      </c>
      <c r="E32" s="87">
        <v>573910</v>
      </c>
      <c r="F32" s="87">
        <v>136990</v>
      </c>
      <c r="G32" s="88">
        <f>F32/E32</f>
        <v>0.23869596278162081</v>
      </c>
      <c r="H32" s="15"/>
    </row>
    <row r="33" spans="1:8" ht="15.75" x14ac:dyDescent="0.25">
      <c r="A33" s="83" t="s">
        <v>109</v>
      </c>
      <c r="B33" s="13"/>
      <c r="C33" s="14"/>
      <c r="D33" s="86"/>
      <c r="E33" s="87"/>
      <c r="F33" s="87"/>
      <c r="G33" s="88"/>
      <c r="H33" s="15"/>
    </row>
    <row r="34" spans="1:8" ht="15.75" x14ac:dyDescent="0.25">
      <c r="A34" s="83" t="s">
        <v>27</v>
      </c>
      <c r="B34" s="13"/>
      <c r="C34" s="14"/>
      <c r="D34" s="86">
        <v>1</v>
      </c>
      <c r="E34" s="87">
        <v>33498</v>
      </c>
      <c r="F34" s="87">
        <v>20602</v>
      </c>
      <c r="G34" s="88">
        <f>F34/E34</f>
        <v>0.61502179234581167</v>
      </c>
      <c r="H34" s="15"/>
    </row>
    <row r="35" spans="1:8" x14ac:dyDescent="0.2">
      <c r="A35" s="16" t="s">
        <v>28</v>
      </c>
      <c r="B35" s="13"/>
      <c r="C35" s="14"/>
      <c r="D35" s="90"/>
      <c r="E35" s="91"/>
      <c r="F35" s="87"/>
      <c r="G35" s="92"/>
      <c r="H35" s="15"/>
    </row>
    <row r="36" spans="1:8" x14ac:dyDescent="0.2">
      <c r="A36" s="16" t="s">
        <v>29</v>
      </c>
      <c r="B36" s="13"/>
      <c r="C36" s="14"/>
      <c r="D36" s="90"/>
      <c r="E36" s="108"/>
      <c r="F36" s="87"/>
      <c r="G36" s="92"/>
      <c r="H36" s="15"/>
    </row>
    <row r="37" spans="1:8" x14ac:dyDescent="0.2">
      <c r="A37" s="16" t="s">
        <v>30</v>
      </c>
      <c r="B37" s="13"/>
      <c r="C37" s="14"/>
      <c r="D37" s="90"/>
      <c r="E37" s="91"/>
      <c r="F37" s="89"/>
      <c r="G37" s="92"/>
      <c r="H37" s="15"/>
    </row>
    <row r="38" spans="1:8" x14ac:dyDescent="0.2">
      <c r="A38" s="17"/>
      <c r="B38" s="18"/>
      <c r="C38" s="14"/>
      <c r="D38" s="90"/>
      <c r="E38" s="93"/>
      <c r="F38" s="93"/>
      <c r="G38" s="92"/>
      <c r="H38" s="15"/>
    </row>
    <row r="39" spans="1:8" ht="15.75" x14ac:dyDescent="0.25">
      <c r="A39" s="19" t="s">
        <v>31</v>
      </c>
      <c r="B39" s="20"/>
      <c r="C39" s="21"/>
      <c r="D39" s="94">
        <f>SUM(D9:D38)</f>
        <v>9</v>
      </c>
      <c r="E39" s="95">
        <f>SUM(E9:E38)</f>
        <v>1419526</v>
      </c>
      <c r="F39" s="95">
        <f>SUM(F9:F38)</f>
        <v>350849</v>
      </c>
      <c r="G39" s="96">
        <f>F39/E39</f>
        <v>0.24715926302160016</v>
      </c>
      <c r="H39" s="15"/>
    </row>
    <row r="40" spans="1:8" ht="15.75" x14ac:dyDescent="0.25">
      <c r="A40" s="22"/>
      <c r="B40" s="22"/>
      <c r="C40" s="22"/>
      <c r="D40" s="97"/>
      <c r="E40" s="98"/>
      <c r="F40" s="99"/>
      <c r="G40" s="99"/>
      <c r="H40" s="2"/>
    </row>
    <row r="41" spans="1:8" ht="18" x14ac:dyDescent="0.25">
      <c r="A41" s="23" t="s">
        <v>32</v>
      </c>
      <c r="B41" s="24"/>
      <c r="C41" s="24"/>
      <c r="D41" s="25"/>
      <c r="E41" s="100"/>
      <c r="F41" s="101"/>
      <c r="G41" s="101"/>
      <c r="H41" s="2"/>
    </row>
    <row r="42" spans="1:8" ht="15.75" x14ac:dyDescent="0.25">
      <c r="A42" s="26"/>
      <c r="B42" s="26"/>
      <c r="C42" s="26"/>
      <c r="D42" s="102"/>
      <c r="E42" s="25" t="s">
        <v>33</v>
      </c>
      <c r="F42" s="25" t="s">
        <v>33</v>
      </c>
      <c r="G42" s="25" t="s">
        <v>5</v>
      </c>
      <c r="H42" s="2"/>
    </row>
    <row r="43" spans="1:8" ht="15.75" x14ac:dyDescent="0.2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01" t="s">
        <v>35</v>
      </c>
      <c r="H43" s="2"/>
    </row>
    <row r="44" spans="1:8" ht="15.75" x14ac:dyDescent="0.25">
      <c r="A44" s="27" t="s">
        <v>36</v>
      </c>
      <c r="B44" s="28"/>
      <c r="C44" s="14"/>
      <c r="D44" s="86">
        <v>30</v>
      </c>
      <c r="E44" s="87">
        <v>607516.38</v>
      </c>
      <c r="F44" s="87">
        <v>48563.58</v>
      </c>
      <c r="G44" s="88">
        <f>1-(+F44/E44)</f>
        <v>0.92006210597975979</v>
      </c>
      <c r="H44" s="15"/>
    </row>
    <row r="45" spans="1:8" ht="15.75" x14ac:dyDescent="0.25">
      <c r="A45" s="27" t="s">
        <v>37</v>
      </c>
      <c r="B45" s="28"/>
      <c r="C45" s="14"/>
      <c r="D45" s="86"/>
      <c r="E45" s="87"/>
      <c r="F45" s="87"/>
      <c r="G45" s="88"/>
      <c r="H45" s="15"/>
    </row>
    <row r="46" spans="1:8" ht="15.75" x14ac:dyDescent="0.25">
      <c r="A46" s="27" t="s">
        <v>38</v>
      </c>
      <c r="B46" s="28"/>
      <c r="C46" s="14"/>
      <c r="D46" s="86">
        <v>58</v>
      </c>
      <c r="E46" s="87">
        <v>1436466</v>
      </c>
      <c r="F46" s="87">
        <v>139271.43</v>
      </c>
      <c r="G46" s="88">
        <f>1-(+F46/E46)</f>
        <v>0.90304578736983676</v>
      </c>
      <c r="H46" s="15"/>
    </row>
    <row r="47" spans="1:8" ht="15.75" x14ac:dyDescent="0.25">
      <c r="A47" s="27" t="s">
        <v>39</v>
      </c>
      <c r="B47" s="28"/>
      <c r="C47" s="14"/>
      <c r="D47" s="86">
        <v>10</v>
      </c>
      <c r="E47" s="87">
        <v>431025</v>
      </c>
      <c r="F47" s="87">
        <v>43836.5</v>
      </c>
      <c r="G47" s="88">
        <f>1-(+F47/E47)</f>
        <v>0.89829708253581575</v>
      </c>
      <c r="H47" s="15"/>
    </row>
    <row r="48" spans="1:8" ht="15.75" x14ac:dyDescent="0.25">
      <c r="A48" s="27" t="s">
        <v>40</v>
      </c>
      <c r="B48" s="28"/>
      <c r="C48" s="14"/>
      <c r="D48" s="86">
        <v>49</v>
      </c>
      <c r="E48" s="87">
        <v>2668288.5</v>
      </c>
      <c r="F48" s="87">
        <v>208805.37</v>
      </c>
      <c r="G48" s="88">
        <f>1-(+F48/E48)</f>
        <v>0.92174557961030079</v>
      </c>
      <c r="H48" s="15"/>
    </row>
    <row r="49" spans="1:8" ht="15.75" x14ac:dyDescent="0.25">
      <c r="A49" s="27" t="s">
        <v>41</v>
      </c>
      <c r="B49" s="28"/>
      <c r="C49" s="14"/>
      <c r="D49" s="86"/>
      <c r="E49" s="87"/>
      <c r="F49" s="87"/>
      <c r="G49" s="88"/>
      <c r="H49" s="15"/>
    </row>
    <row r="50" spans="1:8" ht="15.75" x14ac:dyDescent="0.25">
      <c r="A50" s="27" t="s">
        <v>42</v>
      </c>
      <c r="B50" s="28"/>
      <c r="C50" s="14"/>
      <c r="D50" s="86">
        <v>3</v>
      </c>
      <c r="E50" s="87">
        <v>542445</v>
      </c>
      <c r="F50" s="87">
        <v>49805</v>
      </c>
      <c r="G50" s="88">
        <f>1-(+F50/E50)</f>
        <v>0.90818423987685382</v>
      </c>
      <c r="H50" s="15"/>
    </row>
    <row r="51" spans="1:8" ht="15.75" x14ac:dyDescent="0.25">
      <c r="A51" s="27" t="s">
        <v>43</v>
      </c>
      <c r="B51" s="28"/>
      <c r="C51" s="14"/>
      <c r="D51" s="86"/>
      <c r="E51" s="87"/>
      <c r="F51" s="87"/>
      <c r="G51" s="88"/>
      <c r="H51" s="15"/>
    </row>
    <row r="52" spans="1:8" ht="15.75" x14ac:dyDescent="0.25">
      <c r="A52" s="27" t="s">
        <v>44</v>
      </c>
      <c r="B52" s="28"/>
      <c r="C52" s="14"/>
      <c r="D52" s="86"/>
      <c r="E52" s="87"/>
      <c r="F52" s="87"/>
      <c r="G52" s="88"/>
      <c r="H52" s="15"/>
    </row>
    <row r="53" spans="1:8" ht="15.75" x14ac:dyDescent="0.25">
      <c r="A53" s="29" t="s">
        <v>65</v>
      </c>
      <c r="B53" s="30"/>
      <c r="C53" s="14"/>
      <c r="D53" s="86">
        <v>373</v>
      </c>
      <c r="E53" s="87">
        <v>23489497.620000001</v>
      </c>
      <c r="F53" s="87">
        <v>2580606.31</v>
      </c>
      <c r="G53" s="88">
        <f>1-(+F53/E53)</f>
        <v>0.89013786706946185</v>
      </c>
      <c r="H53" s="15"/>
    </row>
    <row r="54" spans="1:8" ht="15.75" x14ac:dyDescent="0.25">
      <c r="A54" s="29" t="s">
        <v>66</v>
      </c>
      <c r="B54" s="30"/>
      <c r="C54" s="14"/>
      <c r="D54" s="86"/>
      <c r="E54" s="87"/>
      <c r="F54" s="87"/>
      <c r="G54" s="88"/>
      <c r="H54" s="15"/>
    </row>
    <row r="55" spans="1:8" x14ac:dyDescent="0.2">
      <c r="A55" s="31" t="s">
        <v>45</v>
      </c>
      <c r="B55" s="30"/>
      <c r="C55" s="14"/>
      <c r="D55" s="90"/>
      <c r="E55" s="109"/>
      <c r="F55" s="87">
        <v>335</v>
      </c>
      <c r="G55" s="92"/>
      <c r="H55" s="15"/>
    </row>
    <row r="56" spans="1:8" x14ac:dyDescent="0.2">
      <c r="A56" s="16" t="s">
        <v>46</v>
      </c>
      <c r="B56" s="28"/>
      <c r="C56" s="14"/>
      <c r="D56" s="90"/>
      <c r="E56" s="109"/>
      <c r="F56" s="87"/>
      <c r="G56" s="92"/>
      <c r="H56" s="15"/>
    </row>
    <row r="57" spans="1:8" x14ac:dyDescent="0.2">
      <c r="A57" s="16" t="s">
        <v>47</v>
      </c>
      <c r="B57" s="28"/>
      <c r="C57" s="14"/>
      <c r="D57" s="90"/>
      <c r="E57" s="108"/>
      <c r="F57" s="87"/>
      <c r="G57" s="92"/>
      <c r="H57" s="15"/>
    </row>
    <row r="58" spans="1:8" x14ac:dyDescent="0.2">
      <c r="A58" s="16" t="s">
        <v>30</v>
      </c>
      <c r="B58" s="28"/>
      <c r="C58" s="14"/>
      <c r="D58" s="90"/>
      <c r="E58" s="108"/>
      <c r="F58" s="87"/>
      <c r="G58" s="92"/>
      <c r="H58" s="15"/>
    </row>
    <row r="59" spans="1:8" ht="15.75" x14ac:dyDescent="0.25">
      <c r="A59" s="32"/>
      <c r="B59" s="18"/>
      <c r="C59" s="14"/>
      <c r="D59" s="90"/>
      <c r="E59" s="110"/>
      <c r="F59" s="93"/>
      <c r="G59" s="92"/>
      <c r="H59" s="15"/>
    </row>
    <row r="60" spans="1:8" ht="15.75" x14ac:dyDescent="0.25">
      <c r="A60" s="20" t="s">
        <v>48</v>
      </c>
      <c r="B60" s="20"/>
      <c r="C60" s="21"/>
      <c r="D60" s="94">
        <f>SUM(D44:D56)</f>
        <v>523</v>
      </c>
      <c r="E60" s="95">
        <f>SUM(E44:E59)</f>
        <v>29175238.5</v>
      </c>
      <c r="F60" s="95">
        <f>SUM(F44:F59)</f>
        <v>3071223.19</v>
      </c>
      <c r="G60" s="96">
        <f>1-(F60/E60)</f>
        <v>0.89473185660504539</v>
      </c>
      <c r="H60" s="15"/>
    </row>
    <row r="61" spans="1:8" x14ac:dyDescent="0.2">
      <c r="A61" s="33"/>
      <c r="B61" s="33"/>
      <c r="C61" s="50"/>
      <c r="D61" s="111"/>
      <c r="E61" s="105"/>
      <c r="F61" s="34"/>
      <c r="G61" s="34"/>
      <c r="H61" s="2"/>
    </row>
    <row r="62" spans="1:8" ht="18" x14ac:dyDescent="0.25">
      <c r="A62" s="35" t="s">
        <v>49</v>
      </c>
      <c r="B62" s="36"/>
      <c r="C62" s="39"/>
      <c r="D62" s="51"/>
      <c r="E62" s="36"/>
      <c r="F62" s="37">
        <f>F60+F39</f>
        <v>3422072.19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53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43"/>
      <c r="B70" s="39"/>
      <c r="C70" s="39"/>
      <c r="D70" s="39"/>
      <c r="E70" s="44"/>
      <c r="F70" s="2"/>
      <c r="G70" s="2"/>
      <c r="H70" s="2"/>
    </row>
    <row r="71" spans="1:8" ht="18" x14ac:dyDescent="0.25">
      <c r="A71" s="43"/>
      <c r="B71" s="39"/>
      <c r="C71" s="39"/>
      <c r="D71" s="39"/>
      <c r="E71" s="45"/>
      <c r="F71" s="2"/>
      <c r="G71" s="2"/>
      <c r="H71" s="2"/>
    </row>
    <row r="72" spans="1:8" ht="18" x14ac:dyDescent="0.25">
      <c r="A72" s="43"/>
      <c r="B72" s="39"/>
      <c r="C72" s="39"/>
      <c r="D72" s="39"/>
      <c r="E72" s="46"/>
      <c r="F72" s="2"/>
      <c r="G72" s="2"/>
      <c r="H72" s="2"/>
    </row>
    <row r="73" spans="1:8" ht="18" x14ac:dyDescent="0.25">
      <c r="A73" s="43"/>
      <c r="B73" s="39"/>
      <c r="C73" s="39"/>
      <c r="D73" s="39"/>
      <c r="E73" s="37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44"/>
      <c r="F75" s="2"/>
      <c r="G75" s="2"/>
      <c r="H75" s="2"/>
    </row>
    <row r="76" spans="1:8" ht="18" x14ac:dyDescent="0.25">
      <c r="A76" s="43"/>
      <c r="B76" s="39"/>
      <c r="C76" s="39"/>
      <c r="D76" s="39"/>
      <c r="E76" s="45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7"/>
      <c r="F79" s="2"/>
      <c r="G79" s="2"/>
      <c r="H79" s="2"/>
    </row>
    <row r="80" spans="1:8" ht="18" x14ac:dyDescent="0.25">
      <c r="A80" s="43"/>
      <c r="B80" s="39"/>
      <c r="C80" s="39"/>
      <c r="D80" s="39"/>
      <c r="E80" s="39"/>
      <c r="F80" s="2"/>
      <c r="G80" s="2"/>
      <c r="H80" s="2"/>
    </row>
    <row r="81" spans="1:8" ht="15.75" x14ac:dyDescent="0.25">
      <c r="A81" s="48"/>
      <c r="B81" s="2"/>
      <c r="C81" s="2"/>
      <c r="D81" s="2"/>
      <c r="E81" s="2"/>
      <c r="F81" s="2"/>
      <c r="G81" s="2"/>
      <c r="H81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55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DECEMBER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1.75" x14ac:dyDescent="0.3">
      <c r="A5" s="2"/>
      <c r="B5" s="4"/>
      <c r="C5" s="4"/>
      <c r="D5" s="82" t="s">
        <v>106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112</v>
      </c>
      <c r="B9" s="13"/>
      <c r="C9" s="14"/>
      <c r="D9" s="86">
        <v>5</v>
      </c>
      <c r="E9" s="87">
        <v>1098636</v>
      </c>
      <c r="F9" s="87">
        <v>163674.5</v>
      </c>
      <c r="G9" s="88">
        <f>F9/E9</f>
        <v>0.14897973487124033</v>
      </c>
      <c r="H9" s="15"/>
    </row>
    <row r="10" spans="1:8" ht="15.75" x14ac:dyDescent="0.25">
      <c r="A10" s="106" t="s">
        <v>11</v>
      </c>
      <c r="B10" s="13"/>
      <c r="C10" s="14"/>
      <c r="D10" s="86"/>
      <c r="E10" s="87"/>
      <c r="F10" s="87"/>
      <c r="G10" s="88"/>
      <c r="H10" s="15"/>
    </row>
    <row r="11" spans="1:8" ht="15.75" x14ac:dyDescent="0.25">
      <c r="A11" s="106" t="s">
        <v>115</v>
      </c>
      <c r="B11" s="13"/>
      <c r="C11" s="14"/>
      <c r="D11" s="86">
        <v>1</v>
      </c>
      <c r="E11" s="87">
        <v>312067</v>
      </c>
      <c r="F11" s="87">
        <v>82947</v>
      </c>
      <c r="G11" s="88">
        <f>F11/E11</f>
        <v>0.26579869066578654</v>
      </c>
      <c r="H11" s="15"/>
    </row>
    <row r="12" spans="1:8" ht="15.75" x14ac:dyDescent="0.25">
      <c r="A12" s="106" t="s">
        <v>73</v>
      </c>
      <c r="B12" s="13"/>
      <c r="C12" s="14"/>
      <c r="D12" s="86">
        <v>2</v>
      </c>
      <c r="E12" s="87">
        <v>232513</v>
      </c>
      <c r="F12" s="87">
        <v>59270</v>
      </c>
      <c r="G12" s="88">
        <f>F12/E12</f>
        <v>0.25491047812380385</v>
      </c>
      <c r="H12" s="15"/>
    </row>
    <row r="13" spans="1:8" ht="15.75" x14ac:dyDescent="0.25">
      <c r="A13" s="106" t="s">
        <v>119</v>
      </c>
      <c r="B13" s="13"/>
      <c r="C13" s="14"/>
      <c r="D13" s="86">
        <v>3</v>
      </c>
      <c r="E13" s="87">
        <v>607129</v>
      </c>
      <c r="F13" s="87">
        <v>166738.9</v>
      </c>
      <c r="G13" s="88">
        <f>F13/E13</f>
        <v>0.27463504461160643</v>
      </c>
      <c r="H13" s="15"/>
    </row>
    <row r="14" spans="1:8" ht="15.75" x14ac:dyDescent="0.25">
      <c r="A14" s="106" t="s">
        <v>25</v>
      </c>
      <c r="B14" s="13"/>
      <c r="C14" s="14"/>
      <c r="D14" s="86"/>
      <c r="E14" s="87"/>
      <c r="F14" s="87"/>
      <c r="G14" s="88"/>
      <c r="H14" s="15"/>
    </row>
    <row r="15" spans="1:8" ht="15.75" x14ac:dyDescent="0.25">
      <c r="A15" s="106" t="s">
        <v>57</v>
      </c>
      <c r="B15" s="13"/>
      <c r="C15" s="14"/>
      <c r="D15" s="86"/>
      <c r="E15" s="87"/>
      <c r="F15" s="87"/>
      <c r="G15" s="88"/>
      <c r="H15" s="15"/>
    </row>
    <row r="16" spans="1:8" ht="15.75" x14ac:dyDescent="0.25">
      <c r="A16" s="106" t="s">
        <v>10</v>
      </c>
      <c r="B16" s="13"/>
      <c r="C16" s="14"/>
      <c r="D16" s="86"/>
      <c r="E16" s="87"/>
      <c r="F16" s="87"/>
      <c r="G16" s="88"/>
      <c r="H16" s="15"/>
    </row>
    <row r="17" spans="1:8" ht="15.75" x14ac:dyDescent="0.25">
      <c r="A17" s="106" t="s">
        <v>14</v>
      </c>
      <c r="B17" s="13"/>
      <c r="C17" s="14"/>
      <c r="D17" s="86">
        <v>2</v>
      </c>
      <c r="E17" s="87">
        <v>1041286</v>
      </c>
      <c r="F17" s="87">
        <v>252951</v>
      </c>
      <c r="G17" s="88">
        <f t="shared" ref="G17:G25" si="0">F17/E17</f>
        <v>0.24292173331822381</v>
      </c>
      <c r="H17" s="15"/>
    </row>
    <row r="18" spans="1:8" ht="15.75" x14ac:dyDescent="0.25">
      <c r="A18" s="106" t="s">
        <v>15</v>
      </c>
      <c r="B18" s="13"/>
      <c r="C18" s="14"/>
      <c r="D18" s="86">
        <v>2</v>
      </c>
      <c r="E18" s="87">
        <v>889527</v>
      </c>
      <c r="F18" s="87">
        <v>30057</v>
      </c>
      <c r="G18" s="88">
        <f t="shared" si="0"/>
        <v>3.3789868098438834E-2</v>
      </c>
      <c r="H18" s="15"/>
    </row>
    <row r="19" spans="1:8" ht="15.75" x14ac:dyDescent="0.25">
      <c r="A19" s="106" t="s">
        <v>58</v>
      </c>
      <c r="B19" s="13"/>
      <c r="C19" s="14"/>
      <c r="D19" s="86"/>
      <c r="E19" s="87"/>
      <c r="F19" s="87"/>
      <c r="G19" s="88"/>
      <c r="H19" s="15"/>
    </row>
    <row r="20" spans="1:8" ht="15.75" x14ac:dyDescent="0.25">
      <c r="A20" s="106" t="s">
        <v>17</v>
      </c>
      <c r="B20" s="13"/>
      <c r="C20" s="14"/>
      <c r="D20" s="86">
        <v>1</v>
      </c>
      <c r="E20" s="87">
        <v>129100</v>
      </c>
      <c r="F20" s="87">
        <v>36266</v>
      </c>
      <c r="G20" s="88">
        <f t="shared" si="0"/>
        <v>0.28091402013942679</v>
      </c>
      <c r="H20" s="15"/>
    </row>
    <row r="21" spans="1:8" ht="15.75" x14ac:dyDescent="0.25">
      <c r="A21" s="106" t="s">
        <v>129</v>
      </c>
      <c r="B21" s="13"/>
      <c r="C21" s="14"/>
      <c r="D21" s="86"/>
      <c r="E21" s="87"/>
      <c r="F21" s="87"/>
      <c r="G21" s="88"/>
      <c r="H21" s="15"/>
    </row>
    <row r="22" spans="1:8" ht="15.75" x14ac:dyDescent="0.25">
      <c r="A22" s="106" t="s">
        <v>59</v>
      </c>
      <c r="B22" s="13"/>
      <c r="C22" s="14"/>
      <c r="D22" s="86">
        <v>6</v>
      </c>
      <c r="E22" s="87">
        <v>3644148</v>
      </c>
      <c r="F22" s="87">
        <v>730193.5</v>
      </c>
      <c r="G22" s="88">
        <f t="shared" si="0"/>
        <v>0.20037427129743357</v>
      </c>
      <c r="H22" s="15"/>
    </row>
    <row r="23" spans="1:8" ht="15.75" x14ac:dyDescent="0.25">
      <c r="A23" s="106" t="s">
        <v>60</v>
      </c>
      <c r="B23" s="13"/>
      <c r="C23" s="14"/>
      <c r="D23" s="86">
        <v>4</v>
      </c>
      <c r="E23" s="87">
        <v>1309130</v>
      </c>
      <c r="F23" s="87">
        <v>343669.5</v>
      </c>
      <c r="G23" s="88">
        <f t="shared" si="0"/>
        <v>0.26251747343655712</v>
      </c>
      <c r="H23" s="15"/>
    </row>
    <row r="24" spans="1:8" ht="15.75" x14ac:dyDescent="0.25">
      <c r="A24" s="107" t="s">
        <v>20</v>
      </c>
      <c r="B24" s="13"/>
      <c r="C24" s="14"/>
      <c r="D24" s="86">
        <v>6</v>
      </c>
      <c r="E24" s="87">
        <v>1044420</v>
      </c>
      <c r="F24" s="87">
        <v>183145.5</v>
      </c>
      <c r="G24" s="88">
        <f t="shared" si="0"/>
        <v>0.17535617854885965</v>
      </c>
      <c r="H24" s="15"/>
    </row>
    <row r="25" spans="1:8" ht="15.75" x14ac:dyDescent="0.25">
      <c r="A25" s="107" t="s">
        <v>21</v>
      </c>
      <c r="B25" s="13"/>
      <c r="C25" s="14"/>
      <c r="D25" s="86">
        <v>20</v>
      </c>
      <c r="E25" s="87">
        <v>215019</v>
      </c>
      <c r="F25" s="87">
        <v>215019</v>
      </c>
      <c r="G25" s="88">
        <f t="shared" si="0"/>
        <v>1</v>
      </c>
      <c r="H25" s="15"/>
    </row>
    <row r="26" spans="1:8" ht="15.75" x14ac:dyDescent="0.25">
      <c r="A26" s="83" t="s">
        <v>22</v>
      </c>
      <c r="B26" s="13"/>
      <c r="C26" s="14"/>
      <c r="D26" s="86"/>
      <c r="E26" s="87"/>
      <c r="F26" s="87"/>
      <c r="G26" s="88"/>
      <c r="H26" s="15"/>
    </row>
    <row r="27" spans="1:8" ht="15.75" x14ac:dyDescent="0.25">
      <c r="A27" s="83" t="s">
        <v>23</v>
      </c>
      <c r="B27" s="13"/>
      <c r="C27" s="14"/>
      <c r="D27" s="86"/>
      <c r="E27" s="87">
        <v>66406</v>
      </c>
      <c r="F27" s="87">
        <v>-7721.05</v>
      </c>
      <c r="G27" s="88">
        <f>F27/E27</f>
        <v>-0.11627036713549981</v>
      </c>
      <c r="H27" s="15"/>
    </row>
    <row r="28" spans="1:8" ht="15.75" x14ac:dyDescent="0.25">
      <c r="A28" s="106" t="s">
        <v>139</v>
      </c>
      <c r="B28" s="13"/>
      <c r="C28" s="14"/>
      <c r="D28" s="86"/>
      <c r="E28" s="87"/>
      <c r="F28" s="87"/>
      <c r="G28" s="88"/>
      <c r="H28" s="15"/>
    </row>
    <row r="29" spans="1:8" ht="15.75" x14ac:dyDescent="0.25">
      <c r="A29" s="83" t="s">
        <v>24</v>
      </c>
      <c r="B29" s="13"/>
      <c r="C29" s="14"/>
      <c r="D29" s="86">
        <v>2</v>
      </c>
      <c r="E29" s="87">
        <v>274615</v>
      </c>
      <c r="F29" s="87">
        <v>99406.5</v>
      </c>
      <c r="G29" s="88">
        <f>F29/E29</f>
        <v>0.36198496076325037</v>
      </c>
      <c r="H29" s="15"/>
    </row>
    <row r="30" spans="1:8" ht="15.75" x14ac:dyDescent="0.25">
      <c r="A30" s="83" t="s">
        <v>133</v>
      </c>
      <c r="B30" s="13"/>
      <c r="C30" s="14"/>
      <c r="D30" s="86">
        <v>2</v>
      </c>
      <c r="E30" s="87">
        <v>234200</v>
      </c>
      <c r="F30" s="87">
        <v>93766.5</v>
      </c>
      <c r="G30" s="88">
        <f>F30/E30</f>
        <v>0.40036934244235695</v>
      </c>
      <c r="H30" s="15"/>
    </row>
    <row r="31" spans="1:8" ht="15.75" x14ac:dyDescent="0.25">
      <c r="A31" s="83" t="s">
        <v>140</v>
      </c>
      <c r="B31" s="13"/>
      <c r="C31" s="14"/>
      <c r="D31" s="86"/>
      <c r="E31" s="89"/>
      <c r="F31" s="87"/>
      <c r="G31" s="88"/>
      <c r="H31" s="15"/>
    </row>
    <row r="32" spans="1:8" ht="15.75" x14ac:dyDescent="0.25">
      <c r="A32" s="83" t="s">
        <v>142</v>
      </c>
      <c r="B32" s="13"/>
      <c r="C32" s="14"/>
      <c r="D32" s="86"/>
      <c r="E32" s="89"/>
      <c r="F32" s="87"/>
      <c r="G32" s="88"/>
      <c r="H32" s="15"/>
    </row>
    <row r="33" spans="1:8" ht="15.75" x14ac:dyDescent="0.25">
      <c r="A33" s="83" t="s">
        <v>62</v>
      </c>
      <c r="B33" s="13"/>
      <c r="C33" s="14"/>
      <c r="D33" s="86">
        <v>24</v>
      </c>
      <c r="E33" s="89">
        <v>2848983</v>
      </c>
      <c r="F33" s="89">
        <v>394644.5</v>
      </c>
      <c r="G33" s="88">
        <f>F33/E33</f>
        <v>0.13852118457709295</v>
      </c>
      <c r="H33" s="15"/>
    </row>
    <row r="34" spans="1:8" ht="15.75" x14ac:dyDescent="0.25">
      <c r="A34" s="106" t="s">
        <v>63</v>
      </c>
      <c r="B34" s="13"/>
      <c r="C34" s="14"/>
      <c r="D34" s="86">
        <v>1</v>
      </c>
      <c r="E34" s="87">
        <v>121027</v>
      </c>
      <c r="F34" s="87">
        <v>-49650.61</v>
      </c>
      <c r="G34" s="88">
        <f>F34/E34</f>
        <v>-0.41024407776777083</v>
      </c>
      <c r="H34" s="15"/>
    </row>
    <row r="35" spans="1:8" ht="15.75" x14ac:dyDescent="0.25">
      <c r="A35" s="106" t="s">
        <v>109</v>
      </c>
      <c r="B35" s="13"/>
      <c r="C35" s="14"/>
      <c r="D35" s="86">
        <v>2</v>
      </c>
      <c r="E35" s="87">
        <v>267657</v>
      </c>
      <c r="F35" s="87">
        <v>66134</v>
      </c>
      <c r="G35" s="88">
        <f>F35/E35</f>
        <v>0.2470848884953504</v>
      </c>
      <c r="H35" s="15"/>
    </row>
    <row r="36" spans="1:8" x14ac:dyDescent="0.2">
      <c r="A36" s="16" t="s">
        <v>28</v>
      </c>
      <c r="B36" s="13"/>
      <c r="C36" s="14"/>
      <c r="D36" s="90"/>
      <c r="E36" s="91">
        <v>395710</v>
      </c>
      <c r="F36" s="87">
        <v>58728</v>
      </c>
      <c r="G36" s="92"/>
      <c r="H36" s="15"/>
    </row>
    <row r="37" spans="1:8" x14ac:dyDescent="0.2">
      <c r="A37" s="16" t="s">
        <v>29</v>
      </c>
      <c r="B37" s="13"/>
      <c r="C37" s="14"/>
      <c r="D37" s="90"/>
      <c r="E37" s="91"/>
      <c r="F37" s="87"/>
      <c r="G37" s="92"/>
      <c r="H37" s="15"/>
    </row>
    <row r="38" spans="1:8" x14ac:dyDescent="0.2">
      <c r="A38" s="16" t="s">
        <v>30</v>
      </c>
      <c r="B38" s="13"/>
      <c r="C38" s="14"/>
      <c r="D38" s="90"/>
      <c r="E38" s="91"/>
      <c r="F38" s="89"/>
      <c r="G38" s="92"/>
      <c r="H38" s="15"/>
    </row>
    <row r="39" spans="1:8" x14ac:dyDescent="0.2">
      <c r="A39" s="17"/>
      <c r="B39" s="18"/>
      <c r="C39" s="21"/>
      <c r="D39" s="90"/>
      <c r="E39" s="93"/>
      <c r="F39" s="93"/>
      <c r="G39" s="92"/>
      <c r="H39" s="15"/>
    </row>
    <row r="40" spans="1:8" ht="15.75" x14ac:dyDescent="0.25">
      <c r="A40" s="19" t="s">
        <v>31</v>
      </c>
      <c r="B40" s="20"/>
      <c r="C40" s="22"/>
      <c r="D40" s="94">
        <f>SUM(D9:D39)</f>
        <v>83</v>
      </c>
      <c r="E40" s="95">
        <f>SUM(E9:E39)</f>
        <v>14731573</v>
      </c>
      <c r="F40" s="95">
        <f>SUM(F9:F39)</f>
        <v>2919239.74</v>
      </c>
      <c r="G40" s="96">
        <f>F40/E40</f>
        <v>0.1981621202297949</v>
      </c>
      <c r="H40" s="2"/>
    </row>
    <row r="41" spans="1:8" ht="15.75" x14ac:dyDescent="0.25">
      <c r="A41" s="22"/>
      <c r="B41" s="22"/>
      <c r="C41" s="24"/>
      <c r="D41" s="97"/>
      <c r="E41" s="98"/>
      <c r="F41" s="99"/>
      <c r="G41" s="99"/>
      <c r="H41" s="2"/>
    </row>
    <row r="42" spans="1:8" ht="18" x14ac:dyDescent="0.25">
      <c r="A42" s="23" t="s">
        <v>32</v>
      </c>
      <c r="B42" s="24"/>
      <c r="C42" s="26"/>
      <c r="D42" s="25"/>
      <c r="E42" s="100"/>
      <c r="F42" s="101"/>
      <c r="G42" s="101"/>
      <c r="H42" s="2"/>
    </row>
    <row r="43" spans="1:8" ht="15.75" x14ac:dyDescent="0.25">
      <c r="A43" s="26"/>
      <c r="B43" s="26"/>
      <c r="C43" s="26"/>
      <c r="D43" s="102"/>
      <c r="E43" s="25" t="s">
        <v>33</v>
      </c>
      <c r="F43" s="25" t="s">
        <v>33</v>
      </c>
      <c r="G43" s="25" t="s">
        <v>5</v>
      </c>
      <c r="H43" s="2"/>
    </row>
    <row r="44" spans="1:8" ht="15.75" x14ac:dyDescent="0.25">
      <c r="A44" s="26"/>
      <c r="B44" s="26"/>
      <c r="C44" s="14"/>
      <c r="D44" s="102" t="s">
        <v>6</v>
      </c>
      <c r="E44" s="103" t="s">
        <v>34</v>
      </c>
      <c r="F44" s="101" t="s">
        <v>8</v>
      </c>
      <c r="G44" s="101" t="s">
        <v>35</v>
      </c>
      <c r="H44" s="15"/>
    </row>
    <row r="45" spans="1:8" ht="15.75" x14ac:dyDescent="0.25">
      <c r="A45" s="27" t="s">
        <v>36</v>
      </c>
      <c r="B45" s="28"/>
      <c r="C45" s="14"/>
      <c r="D45" s="86">
        <v>178</v>
      </c>
      <c r="E45" s="87">
        <v>30660649.670000002</v>
      </c>
      <c r="F45" s="87">
        <v>1679200.98</v>
      </c>
      <c r="G45" s="88">
        <f t="shared" ref="G45:G51" si="1">1-(+F45/E45)</f>
        <v>0.94523270060898223</v>
      </c>
      <c r="H45" s="15"/>
    </row>
    <row r="46" spans="1:8" ht="15.75" x14ac:dyDescent="0.25">
      <c r="A46" s="27" t="s">
        <v>37</v>
      </c>
      <c r="B46" s="28"/>
      <c r="C46" s="14"/>
      <c r="D46" s="86">
        <v>2</v>
      </c>
      <c r="E46" s="87">
        <v>898819.07</v>
      </c>
      <c r="F46" s="87">
        <v>106241.77</v>
      </c>
      <c r="G46" s="88">
        <f t="shared" si="1"/>
        <v>0.88179849143610178</v>
      </c>
      <c r="H46" s="15"/>
    </row>
    <row r="47" spans="1:8" ht="15.75" x14ac:dyDescent="0.25">
      <c r="A47" s="27" t="s">
        <v>38</v>
      </c>
      <c r="B47" s="28"/>
      <c r="C47" s="14"/>
      <c r="D47" s="86">
        <v>298</v>
      </c>
      <c r="E47" s="87">
        <v>29271700.25</v>
      </c>
      <c r="F47" s="87">
        <v>1711866.29</v>
      </c>
      <c r="G47" s="88">
        <f t="shared" si="1"/>
        <v>0.94151804386559335</v>
      </c>
      <c r="H47" s="15"/>
    </row>
    <row r="48" spans="1:8" ht="15.75" x14ac:dyDescent="0.25">
      <c r="A48" s="27" t="s">
        <v>39</v>
      </c>
      <c r="B48" s="28"/>
      <c r="C48" s="14"/>
      <c r="D48" s="86">
        <v>23</v>
      </c>
      <c r="E48" s="87">
        <v>1059028</v>
      </c>
      <c r="F48" s="87">
        <v>31701.3</v>
      </c>
      <c r="G48" s="88">
        <f t="shared" si="1"/>
        <v>0.97006566398622129</v>
      </c>
      <c r="H48" s="15"/>
    </row>
    <row r="49" spans="1:8" ht="15.75" x14ac:dyDescent="0.25">
      <c r="A49" s="27" t="s">
        <v>40</v>
      </c>
      <c r="B49" s="28"/>
      <c r="C49" s="14"/>
      <c r="D49" s="86">
        <v>149</v>
      </c>
      <c r="E49" s="87">
        <v>13562765.789999999</v>
      </c>
      <c r="F49" s="87">
        <v>949956.52</v>
      </c>
      <c r="G49" s="88">
        <f t="shared" si="1"/>
        <v>0.92995849558204302</v>
      </c>
      <c r="H49" s="15"/>
    </row>
    <row r="50" spans="1:8" ht="15.75" x14ac:dyDescent="0.25">
      <c r="A50" s="27" t="s">
        <v>41</v>
      </c>
      <c r="B50" s="28"/>
      <c r="C50" s="14"/>
      <c r="D50" s="86">
        <v>3</v>
      </c>
      <c r="E50" s="87">
        <v>345775</v>
      </c>
      <c r="F50" s="87">
        <v>15056</v>
      </c>
      <c r="G50" s="88">
        <f t="shared" si="1"/>
        <v>0.95645723375027114</v>
      </c>
      <c r="H50" s="15"/>
    </row>
    <row r="51" spans="1:8" ht="15.75" x14ac:dyDescent="0.25">
      <c r="A51" s="27" t="s">
        <v>42</v>
      </c>
      <c r="B51" s="28"/>
      <c r="C51" s="14"/>
      <c r="D51" s="86">
        <v>29</v>
      </c>
      <c r="E51" s="87">
        <v>3705140</v>
      </c>
      <c r="F51" s="87">
        <v>254054.15</v>
      </c>
      <c r="G51" s="88">
        <f t="shared" si="1"/>
        <v>0.93143197018196344</v>
      </c>
      <c r="H51" s="15"/>
    </row>
    <row r="52" spans="1:8" ht="15.75" x14ac:dyDescent="0.25">
      <c r="A52" s="27" t="s">
        <v>43</v>
      </c>
      <c r="B52" s="28"/>
      <c r="C52" s="14"/>
      <c r="D52" s="86"/>
      <c r="E52" s="87"/>
      <c r="F52" s="87"/>
      <c r="G52" s="88"/>
      <c r="H52" s="15"/>
    </row>
    <row r="53" spans="1:8" ht="15.75" x14ac:dyDescent="0.25">
      <c r="A53" s="27" t="s">
        <v>44</v>
      </c>
      <c r="B53" s="28"/>
      <c r="C53" s="14"/>
      <c r="D53" s="86">
        <v>4</v>
      </c>
      <c r="E53" s="87">
        <v>496800</v>
      </c>
      <c r="F53" s="87">
        <v>42334</v>
      </c>
      <c r="G53" s="88">
        <f>1-(+F53/E53)</f>
        <v>0.91478663446054753</v>
      </c>
      <c r="H53" s="15"/>
    </row>
    <row r="54" spans="1:8" ht="15.75" x14ac:dyDescent="0.25">
      <c r="A54" s="29" t="s">
        <v>64</v>
      </c>
      <c r="B54" s="30"/>
      <c r="C54" s="14"/>
      <c r="D54" s="86">
        <v>2</v>
      </c>
      <c r="E54" s="87">
        <v>106600</v>
      </c>
      <c r="F54" s="87">
        <v>-27300</v>
      </c>
      <c r="G54" s="88">
        <f>1-(+F54/E54)</f>
        <v>1.2560975609756098</v>
      </c>
      <c r="H54" s="15"/>
    </row>
    <row r="55" spans="1:8" ht="15.75" x14ac:dyDescent="0.25">
      <c r="A55" s="27" t="s">
        <v>65</v>
      </c>
      <c r="B55" s="30"/>
      <c r="C55" s="14"/>
      <c r="D55" s="86">
        <v>1326</v>
      </c>
      <c r="E55" s="87">
        <v>101052988.17</v>
      </c>
      <c r="F55" s="87">
        <v>11920008.890000001</v>
      </c>
      <c r="G55" s="88">
        <f>1-(+F55/E55)</f>
        <v>0.88204199493886182</v>
      </c>
      <c r="H55" s="15"/>
    </row>
    <row r="56" spans="1:8" ht="15.75" x14ac:dyDescent="0.25">
      <c r="A56" s="27" t="s">
        <v>66</v>
      </c>
      <c r="B56" s="30"/>
      <c r="C56" s="14"/>
      <c r="D56" s="86"/>
      <c r="E56" s="87"/>
      <c r="F56" s="87"/>
      <c r="G56" s="88"/>
      <c r="H56" s="15"/>
    </row>
    <row r="57" spans="1:8" x14ac:dyDescent="0.2">
      <c r="A57" s="31" t="s">
        <v>45</v>
      </c>
      <c r="B57" s="30"/>
      <c r="C57" s="14"/>
      <c r="D57" s="90"/>
      <c r="E57" s="109"/>
      <c r="F57" s="87"/>
      <c r="G57" s="92"/>
      <c r="H57" s="15"/>
    </row>
    <row r="58" spans="1:8" x14ac:dyDescent="0.2">
      <c r="A58" s="16" t="s">
        <v>46</v>
      </c>
      <c r="B58" s="28"/>
      <c r="C58" s="14"/>
      <c r="D58" s="90"/>
      <c r="E58" s="109"/>
      <c r="F58" s="87"/>
      <c r="G58" s="92"/>
      <c r="H58" s="15"/>
    </row>
    <row r="59" spans="1:8" x14ac:dyDescent="0.2">
      <c r="A59" s="16" t="s">
        <v>47</v>
      </c>
      <c r="B59" s="28"/>
      <c r="C59" s="14"/>
      <c r="D59" s="90"/>
      <c r="E59" s="91"/>
      <c r="F59" s="87"/>
      <c r="G59" s="92"/>
      <c r="H59" s="15"/>
    </row>
    <row r="60" spans="1:8" x14ac:dyDescent="0.2">
      <c r="A60" s="16" t="s">
        <v>30</v>
      </c>
      <c r="B60" s="28"/>
      <c r="C60" s="14"/>
      <c r="D60" s="90"/>
      <c r="E60" s="91"/>
      <c r="F60" s="89"/>
      <c r="G60" s="92"/>
      <c r="H60" s="15"/>
    </row>
    <row r="61" spans="1:8" ht="15.75" x14ac:dyDescent="0.25">
      <c r="A61" s="32"/>
      <c r="B61" s="18"/>
      <c r="C61" s="21"/>
      <c r="D61" s="90"/>
      <c r="E61" s="93"/>
      <c r="F61" s="93"/>
      <c r="G61" s="92"/>
      <c r="H61" s="15"/>
    </row>
    <row r="62" spans="1:8" ht="15.75" x14ac:dyDescent="0.25">
      <c r="A62" s="20" t="s">
        <v>48</v>
      </c>
      <c r="B62" s="20"/>
      <c r="C62" s="33"/>
      <c r="D62" s="94">
        <f>SUM(D45:D58)</f>
        <v>2014</v>
      </c>
      <c r="E62" s="95">
        <f>SUM(E45:E61)</f>
        <v>181160265.94999999</v>
      </c>
      <c r="F62" s="95">
        <f>SUM(F45:F61)</f>
        <v>16683119.9</v>
      </c>
      <c r="G62" s="96">
        <f>1-(+F62/E62)</f>
        <v>0.90790960803400167</v>
      </c>
      <c r="H62" s="2"/>
    </row>
    <row r="63" spans="1:8" ht="18" x14ac:dyDescent="0.25">
      <c r="A63" s="33"/>
      <c r="B63" s="33"/>
      <c r="C63" s="36"/>
      <c r="D63" s="104"/>
      <c r="E63" s="105"/>
      <c r="F63" s="34"/>
      <c r="G63" s="34"/>
      <c r="H63" s="2"/>
    </row>
    <row r="64" spans="1:8" ht="18" x14ac:dyDescent="0.25">
      <c r="A64" s="35" t="s">
        <v>49</v>
      </c>
      <c r="B64" s="36"/>
      <c r="C64" s="39"/>
      <c r="D64" s="36"/>
      <c r="E64" s="36"/>
      <c r="F64" s="37">
        <f>F62+F40</f>
        <v>19602359.640000001</v>
      </c>
      <c r="G64" s="36"/>
      <c r="H64" s="2"/>
    </row>
    <row r="65" spans="1:8" ht="8.25" customHeight="1" x14ac:dyDescent="0.25">
      <c r="A65" s="35"/>
      <c r="B65" s="36"/>
      <c r="C65" s="39"/>
      <c r="D65" s="36"/>
      <c r="E65" s="36"/>
      <c r="F65" s="37"/>
      <c r="G65" s="36"/>
      <c r="H65" s="2"/>
    </row>
    <row r="66" spans="1:8" ht="15.75" x14ac:dyDescent="0.25">
      <c r="A66" s="4" t="s">
        <v>50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51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52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53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38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442" bottom="0.25" header="0.5" footer="0.5"/>
  <pageSetup scale="4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DECEMBER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67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112</v>
      </c>
      <c r="B9" s="13"/>
      <c r="C9" s="14"/>
      <c r="D9" s="86"/>
      <c r="E9" s="112"/>
      <c r="F9" s="87"/>
      <c r="G9" s="88"/>
      <c r="H9" s="15"/>
    </row>
    <row r="10" spans="1:8" ht="15.75" x14ac:dyDescent="0.25">
      <c r="A10" s="106" t="s">
        <v>11</v>
      </c>
      <c r="B10" s="13"/>
      <c r="C10" s="14"/>
      <c r="D10" s="86">
        <v>8</v>
      </c>
      <c r="E10" s="112">
        <v>2551801</v>
      </c>
      <c r="F10" s="87">
        <v>311297</v>
      </c>
      <c r="G10" s="113">
        <f>F10/E10</f>
        <v>0.12199109570064437</v>
      </c>
      <c r="H10" s="15"/>
    </row>
    <row r="11" spans="1:8" ht="15.75" x14ac:dyDescent="0.25">
      <c r="A11" s="106" t="s">
        <v>115</v>
      </c>
      <c r="B11" s="13"/>
      <c r="C11" s="14"/>
      <c r="D11" s="86">
        <v>6</v>
      </c>
      <c r="E11" s="112">
        <v>401048</v>
      </c>
      <c r="F11" s="87">
        <v>126409.5</v>
      </c>
      <c r="G11" s="113">
        <f>F11/E11</f>
        <v>0.31519793141968044</v>
      </c>
      <c r="H11" s="15"/>
    </row>
    <row r="12" spans="1:8" ht="15.75" x14ac:dyDescent="0.25">
      <c r="A12" s="106" t="s">
        <v>73</v>
      </c>
      <c r="B12" s="13"/>
      <c r="C12" s="14"/>
      <c r="D12" s="86">
        <v>2</v>
      </c>
      <c r="E12" s="112">
        <v>213218</v>
      </c>
      <c r="F12" s="87">
        <v>62702</v>
      </c>
      <c r="G12" s="113">
        <f>F12/E12</f>
        <v>0.29407460908553684</v>
      </c>
      <c r="H12" s="15"/>
    </row>
    <row r="13" spans="1:8" ht="15.75" x14ac:dyDescent="0.25">
      <c r="A13" s="106" t="s">
        <v>119</v>
      </c>
      <c r="B13" s="13"/>
      <c r="C13" s="14"/>
      <c r="D13" s="86"/>
      <c r="E13" s="112"/>
      <c r="F13" s="87"/>
      <c r="G13" s="113"/>
      <c r="H13" s="15"/>
    </row>
    <row r="14" spans="1:8" ht="15.75" x14ac:dyDescent="0.25">
      <c r="A14" s="106" t="s">
        <v>25</v>
      </c>
      <c r="B14" s="13"/>
      <c r="C14" s="14"/>
      <c r="D14" s="86">
        <v>2</v>
      </c>
      <c r="E14" s="112">
        <v>414085</v>
      </c>
      <c r="F14" s="87">
        <v>149634.5</v>
      </c>
      <c r="G14" s="113">
        <f>F14/E14</f>
        <v>0.36136179769854015</v>
      </c>
      <c r="H14" s="15"/>
    </row>
    <row r="15" spans="1:8" ht="15.75" x14ac:dyDescent="0.25">
      <c r="A15" s="106" t="s">
        <v>57</v>
      </c>
      <c r="B15" s="13"/>
      <c r="C15" s="14"/>
      <c r="D15" s="86"/>
      <c r="E15" s="112"/>
      <c r="F15" s="87"/>
      <c r="G15" s="113"/>
      <c r="H15" s="15"/>
    </row>
    <row r="16" spans="1:8" ht="15.75" x14ac:dyDescent="0.25">
      <c r="A16" s="106" t="s">
        <v>10</v>
      </c>
      <c r="B16" s="13"/>
      <c r="C16" s="14"/>
      <c r="D16" s="86"/>
      <c r="E16" s="112"/>
      <c r="F16" s="87"/>
      <c r="G16" s="113"/>
      <c r="H16" s="15"/>
    </row>
    <row r="17" spans="1:8" ht="15.75" x14ac:dyDescent="0.25">
      <c r="A17" s="106" t="s">
        <v>14</v>
      </c>
      <c r="B17" s="13"/>
      <c r="C17" s="14"/>
      <c r="D17" s="86">
        <v>2</v>
      </c>
      <c r="E17" s="112">
        <v>1556351</v>
      </c>
      <c r="F17" s="87">
        <v>186004.5</v>
      </c>
      <c r="G17" s="88">
        <f t="shared" ref="G17:G23" si="0">F17/E17</f>
        <v>0.11951320749625245</v>
      </c>
      <c r="H17" s="15"/>
    </row>
    <row r="18" spans="1:8" ht="15.75" x14ac:dyDescent="0.25">
      <c r="A18" s="106" t="s">
        <v>15</v>
      </c>
      <c r="B18" s="13"/>
      <c r="C18" s="14"/>
      <c r="D18" s="86">
        <v>2</v>
      </c>
      <c r="E18" s="112">
        <v>1866746</v>
      </c>
      <c r="F18" s="87">
        <v>279984.5</v>
      </c>
      <c r="G18" s="113">
        <f t="shared" si="0"/>
        <v>0.14998532205238421</v>
      </c>
      <c r="H18" s="15"/>
    </row>
    <row r="19" spans="1:8" ht="15.75" x14ac:dyDescent="0.25">
      <c r="A19" s="106" t="s">
        <v>58</v>
      </c>
      <c r="B19" s="13"/>
      <c r="C19" s="14"/>
      <c r="D19" s="86">
        <v>1</v>
      </c>
      <c r="E19" s="112">
        <v>299535</v>
      </c>
      <c r="F19" s="87">
        <v>132138.5</v>
      </c>
      <c r="G19" s="88">
        <f t="shared" si="0"/>
        <v>0.44114544210192463</v>
      </c>
      <c r="H19" s="15"/>
    </row>
    <row r="20" spans="1:8" ht="15.75" x14ac:dyDescent="0.25">
      <c r="A20" s="106" t="s">
        <v>17</v>
      </c>
      <c r="B20" s="13"/>
      <c r="C20" s="14"/>
      <c r="D20" s="86"/>
      <c r="E20" s="112"/>
      <c r="F20" s="87"/>
      <c r="G20" s="88"/>
      <c r="H20" s="15"/>
    </row>
    <row r="21" spans="1:8" ht="15.75" x14ac:dyDescent="0.25">
      <c r="A21" s="106" t="s">
        <v>129</v>
      </c>
      <c r="B21" s="13"/>
      <c r="C21" s="14"/>
      <c r="D21" s="86"/>
      <c r="E21" s="112"/>
      <c r="F21" s="87"/>
      <c r="G21" s="88"/>
      <c r="H21" s="15"/>
    </row>
    <row r="22" spans="1:8" ht="15.75" x14ac:dyDescent="0.25">
      <c r="A22" s="106" t="s">
        <v>59</v>
      </c>
      <c r="B22" s="13"/>
      <c r="C22" s="14"/>
      <c r="D22" s="86">
        <v>6</v>
      </c>
      <c r="E22" s="112">
        <v>3854750</v>
      </c>
      <c r="F22" s="87">
        <v>693380</v>
      </c>
      <c r="G22" s="88">
        <f t="shared" si="0"/>
        <v>0.17987677540696542</v>
      </c>
      <c r="H22" s="15"/>
    </row>
    <row r="23" spans="1:8" ht="15.75" x14ac:dyDescent="0.25">
      <c r="A23" s="106" t="s">
        <v>60</v>
      </c>
      <c r="B23" s="13"/>
      <c r="C23" s="14"/>
      <c r="D23" s="86">
        <v>3</v>
      </c>
      <c r="E23" s="112">
        <v>1484866</v>
      </c>
      <c r="F23" s="87">
        <v>44820</v>
      </c>
      <c r="G23" s="88">
        <f t="shared" si="0"/>
        <v>3.0184541904791407E-2</v>
      </c>
      <c r="H23" s="15"/>
    </row>
    <row r="24" spans="1:8" ht="15.75" x14ac:dyDescent="0.25">
      <c r="A24" s="107" t="s">
        <v>20</v>
      </c>
      <c r="B24" s="13"/>
      <c r="C24" s="14"/>
      <c r="D24" s="86">
        <v>4</v>
      </c>
      <c r="E24" s="112">
        <v>836040</v>
      </c>
      <c r="F24" s="87">
        <v>189879.5</v>
      </c>
      <c r="G24" s="88">
        <f>F24/E24</f>
        <v>0.2271177216401129</v>
      </c>
      <c r="H24" s="15"/>
    </row>
    <row r="25" spans="1:8" ht="15.75" x14ac:dyDescent="0.25">
      <c r="A25" s="107" t="s">
        <v>21</v>
      </c>
      <c r="B25" s="13"/>
      <c r="C25" s="14"/>
      <c r="D25" s="86">
        <v>13</v>
      </c>
      <c r="E25" s="112">
        <v>169556</v>
      </c>
      <c r="F25" s="87">
        <v>169556</v>
      </c>
      <c r="G25" s="88">
        <f>F25/E25</f>
        <v>1</v>
      </c>
      <c r="H25" s="15"/>
    </row>
    <row r="26" spans="1:8" ht="15.75" x14ac:dyDescent="0.25">
      <c r="A26" s="83" t="s">
        <v>22</v>
      </c>
      <c r="B26" s="13"/>
      <c r="C26" s="14"/>
      <c r="D26" s="86"/>
      <c r="E26" s="112"/>
      <c r="F26" s="87"/>
      <c r="G26" s="88"/>
      <c r="H26" s="15"/>
    </row>
    <row r="27" spans="1:8" ht="15.75" x14ac:dyDescent="0.25">
      <c r="A27" s="83" t="s">
        <v>23</v>
      </c>
      <c r="B27" s="13"/>
      <c r="C27" s="14"/>
      <c r="D27" s="86"/>
      <c r="E27" s="112">
        <v>42665</v>
      </c>
      <c r="F27" s="87">
        <v>14601</v>
      </c>
      <c r="G27" s="88">
        <f>F27/E27</f>
        <v>0.34222430563693895</v>
      </c>
      <c r="H27" s="15"/>
    </row>
    <row r="28" spans="1:8" ht="15.75" x14ac:dyDescent="0.25">
      <c r="A28" s="106" t="s">
        <v>139</v>
      </c>
      <c r="B28" s="13"/>
      <c r="C28" s="14"/>
      <c r="D28" s="86">
        <v>1</v>
      </c>
      <c r="E28" s="112">
        <v>152900</v>
      </c>
      <c r="F28" s="87">
        <v>-1674.5</v>
      </c>
      <c r="G28" s="113">
        <f>F28/E28</f>
        <v>-1.0951602354480052E-2</v>
      </c>
      <c r="H28" s="15"/>
    </row>
    <row r="29" spans="1:8" ht="15.75" x14ac:dyDescent="0.25">
      <c r="A29" s="83" t="s">
        <v>24</v>
      </c>
      <c r="B29" s="13"/>
      <c r="C29" s="14"/>
      <c r="D29" s="86">
        <v>2</v>
      </c>
      <c r="E29" s="112">
        <v>227110</v>
      </c>
      <c r="F29" s="87">
        <v>108291</v>
      </c>
      <c r="G29" s="88">
        <f>F29/E29</f>
        <v>0.47682180441195898</v>
      </c>
      <c r="H29" s="15"/>
    </row>
    <row r="30" spans="1:8" ht="15.75" x14ac:dyDescent="0.25">
      <c r="A30" s="83" t="s">
        <v>133</v>
      </c>
      <c r="B30" s="13"/>
      <c r="C30" s="14"/>
      <c r="D30" s="114"/>
      <c r="E30" s="112"/>
      <c r="F30" s="112"/>
      <c r="G30" s="115"/>
      <c r="H30" s="15"/>
    </row>
    <row r="31" spans="1:8" ht="15.75" x14ac:dyDescent="0.25">
      <c r="A31" s="83" t="s">
        <v>140</v>
      </c>
      <c r="B31" s="13"/>
      <c r="C31" s="14"/>
      <c r="D31" s="86">
        <v>1</v>
      </c>
      <c r="E31" s="116">
        <v>108260</v>
      </c>
      <c r="F31" s="87">
        <v>35353.5</v>
      </c>
      <c r="G31" s="113">
        <f>F31/E31</f>
        <v>0.32656105671531499</v>
      </c>
      <c r="H31" s="15"/>
    </row>
    <row r="32" spans="1:8" ht="15.75" x14ac:dyDescent="0.25">
      <c r="A32" s="83" t="s">
        <v>142</v>
      </c>
      <c r="B32" s="13"/>
      <c r="C32" s="14"/>
      <c r="D32" s="86"/>
      <c r="E32" s="116"/>
      <c r="F32" s="87"/>
      <c r="G32" s="113"/>
      <c r="H32" s="15"/>
    </row>
    <row r="33" spans="1:8" ht="15.75" x14ac:dyDescent="0.25">
      <c r="A33" s="83" t="s">
        <v>62</v>
      </c>
      <c r="B33" s="13"/>
      <c r="C33" s="14"/>
      <c r="D33" s="86">
        <v>9</v>
      </c>
      <c r="E33" s="116">
        <v>1121129</v>
      </c>
      <c r="F33" s="89">
        <v>189796</v>
      </c>
      <c r="G33" s="113">
        <f>F33/E33</f>
        <v>0.16929006385527445</v>
      </c>
      <c r="H33" s="15"/>
    </row>
    <row r="34" spans="1:8" ht="15.75" x14ac:dyDescent="0.25">
      <c r="A34" s="106" t="s">
        <v>63</v>
      </c>
      <c r="B34" s="13"/>
      <c r="C34" s="14"/>
      <c r="D34" s="86"/>
      <c r="E34" s="112"/>
      <c r="F34" s="87"/>
      <c r="G34" s="113"/>
      <c r="H34" s="15"/>
    </row>
    <row r="35" spans="1:8" ht="15.75" x14ac:dyDescent="0.25">
      <c r="A35" s="106" t="s">
        <v>109</v>
      </c>
      <c r="B35" s="13"/>
      <c r="C35" s="14"/>
      <c r="D35" s="86">
        <v>1</v>
      </c>
      <c r="E35" s="112">
        <v>194615</v>
      </c>
      <c r="F35" s="87">
        <v>63827</v>
      </c>
      <c r="G35" s="113">
        <f>F35/E35</f>
        <v>0.32796547028749068</v>
      </c>
      <c r="H35" s="15"/>
    </row>
    <row r="36" spans="1:8" x14ac:dyDescent="0.2">
      <c r="A36" s="16" t="s">
        <v>28</v>
      </c>
      <c r="B36" s="13"/>
      <c r="C36" s="14"/>
      <c r="D36" s="90"/>
      <c r="E36" s="116">
        <v>535625</v>
      </c>
      <c r="F36" s="89">
        <v>85867</v>
      </c>
      <c r="G36" s="92"/>
      <c r="H36" s="15"/>
    </row>
    <row r="37" spans="1:8" x14ac:dyDescent="0.2">
      <c r="A37" s="16" t="s">
        <v>29</v>
      </c>
      <c r="B37" s="13"/>
      <c r="C37" s="14"/>
      <c r="D37" s="90"/>
      <c r="E37" s="116"/>
      <c r="F37" s="89"/>
      <c r="G37" s="92"/>
      <c r="H37" s="15"/>
    </row>
    <row r="38" spans="1:8" x14ac:dyDescent="0.2">
      <c r="A38" s="16" t="s">
        <v>30</v>
      </c>
      <c r="B38" s="13"/>
      <c r="C38" s="14"/>
      <c r="D38" s="90"/>
      <c r="E38" s="112"/>
      <c r="F38" s="87"/>
      <c r="G38" s="92"/>
      <c r="H38" s="15"/>
    </row>
    <row r="39" spans="1:8" x14ac:dyDescent="0.2">
      <c r="A39" s="17"/>
      <c r="B39" s="18"/>
      <c r="C39" s="21"/>
      <c r="D39" s="90"/>
      <c r="E39" s="93"/>
      <c r="F39" s="93"/>
      <c r="G39" s="92"/>
      <c r="H39" s="15"/>
    </row>
    <row r="40" spans="1:8" ht="15.75" x14ac:dyDescent="0.25">
      <c r="A40" s="19" t="s">
        <v>31</v>
      </c>
      <c r="B40" s="20"/>
      <c r="C40" s="22"/>
      <c r="D40" s="94">
        <f>SUM(D9:D39)</f>
        <v>63</v>
      </c>
      <c r="E40" s="95">
        <f>SUM(E9:E39)</f>
        <v>16030300</v>
      </c>
      <c r="F40" s="95">
        <f>SUM(F9:F39)</f>
        <v>2841867</v>
      </c>
      <c r="G40" s="96">
        <f>F40/E40</f>
        <v>0.17728096167882074</v>
      </c>
      <c r="H40" s="2"/>
    </row>
    <row r="41" spans="1:8" ht="15.75" x14ac:dyDescent="0.25">
      <c r="A41" s="22"/>
      <c r="B41" s="22"/>
      <c r="C41" s="24"/>
      <c r="D41" s="97"/>
      <c r="E41" s="98"/>
      <c r="F41" s="99"/>
      <c r="G41" s="99"/>
      <c r="H41" s="2"/>
    </row>
    <row r="42" spans="1:8" ht="18" x14ac:dyDescent="0.25">
      <c r="A42" s="23" t="s">
        <v>32</v>
      </c>
      <c r="B42" s="24"/>
      <c r="C42" s="26"/>
      <c r="D42" s="25"/>
      <c r="E42" s="100"/>
      <c r="F42" s="101"/>
      <c r="G42" s="101"/>
      <c r="H42" s="2"/>
    </row>
    <row r="43" spans="1:8" ht="15.75" x14ac:dyDescent="0.25">
      <c r="A43" s="26"/>
      <c r="B43" s="26"/>
      <c r="C43" s="26"/>
      <c r="D43" s="102"/>
      <c r="E43" s="25" t="s">
        <v>33</v>
      </c>
      <c r="F43" s="25" t="s">
        <v>33</v>
      </c>
      <c r="G43" s="25" t="s">
        <v>5</v>
      </c>
      <c r="H43" s="2"/>
    </row>
    <row r="44" spans="1:8" ht="15.75" x14ac:dyDescent="0.25">
      <c r="A44" s="26"/>
      <c r="B44" s="26"/>
      <c r="C44" s="14"/>
      <c r="D44" s="102" t="s">
        <v>6</v>
      </c>
      <c r="E44" s="103" t="s">
        <v>34</v>
      </c>
      <c r="F44" s="101" t="s">
        <v>8</v>
      </c>
      <c r="G44" s="101" t="s">
        <v>35</v>
      </c>
      <c r="H44" s="15"/>
    </row>
    <row r="45" spans="1:8" ht="15.75" x14ac:dyDescent="0.25">
      <c r="A45" s="27" t="s">
        <v>36</v>
      </c>
      <c r="B45" s="28"/>
      <c r="C45" s="14"/>
      <c r="D45" s="86">
        <v>72</v>
      </c>
      <c r="E45" s="87">
        <v>9623342.5</v>
      </c>
      <c r="F45" s="87">
        <v>578196.85</v>
      </c>
      <c r="G45" s="88">
        <f>1-(+F45/E45)</f>
        <v>0.93991725328283804</v>
      </c>
      <c r="H45" s="15"/>
    </row>
    <row r="46" spans="1:8" ht="15.75" x14ac:dyDescent="0.25">
      <c r="A46" s="27" t="s">
        <v>37</v>
      </c>
      <c r="B46" s="28"/>
      <c r="C46" s="14"/>
      <c r="D46" s="86">
        <v>8</v>
      </c>
      <c r="E46" s="87">
        <v>2742100.23</v>
      </c>
      <c r="F46" s="87">
        <v>358456.82</v>
      </c>
      <c r="G46" s="88">
        <f t="shared" ref="G46:G55" si="1">1-(+F46/E46)</f>
        <v>0.86927654354924877</v>
      </c>
      <c r="H46" s="15"/>
    </row>
    <row r="47" spans="1:8" ht="15.75" x14ac:dyDescent="0.25">
      <c r="A47" s="27" t="s">
        <v>38</v>
      </c>
      <c r="B47" s="28"/>
      <c r="C47" s="14"/>
      <c r="D47" s="86">
        <v>187</v>
      </c>
      <c r="E47" s="87">
        <v>15117066</v>
      </c>
      <c r="F47" s="87">
        <v>1067647.72</v>
      </c>
      <c r="G47" s="88">
        <f t="shared" si="1"/>
        <v>0.92937467363045179</v>
      </c>
      <c r="H47" s="15"/>
    </row>
    <row r="48" spans="1:8" ht="15.75" x14ac:dyDescent="0.25">
      <c r="A48" s="27" t="s">
        <v>39</v>
      </c>
      <c r="B48" s="28"/>
      <c r="C48" s="14"/>
      <c r="D48" s="86">
        <v>8</v>
      </c>
      <c r="E48" s="87">
        <v>1710563.5</v>
      </c>
      <c r="F48" s="87">
        <v>119257.39</v>
      </c>
      <c r="G48" s="88">
        <f t="shared" si="1"/>
        <v>0.930281810643101</v>
      </c>
      <c r="H48" s="15"/>
    </row>
    <row r="49" spans="1:8" ht="15.75" x14ac:dyDescent="0.25">
      <c r="A49" s="27" t="s">
        <v>40</v>
      </c>
      <c r="B49" s="28"/>
      <c r="C49" s="14"/>
      <c r="D49" s="86">
        <v>129</v>
      </c>
      <c r="E49" s="87">
        <v>16563149.609999999</v>
      </c>
      <c r="F49" s="87">
        <v>1195081.06</v>
      </c>
      <c r="G49" s="88">
        <f t="shared" si="1"/>
        <v>0.92784699238129986</v>
      </c>
      <c r="H49" s="15"/>
    </row>
    <row r="50" spans="1:8" ht="15.75" x14ac:dyDescent="0.25">
      <c r="A50" s="27" t="s">
        <v>41</v>
      </c>
      <c r="B50" s="28"/>
      <c r="C50" s="14"/>
      <c r="D50" s="86">
        <v>8</v>
      </c>
      <c r="E50" s="87">
        <v>1247484</v>
      </c>
      <c r="F50" s="87">
        <v>55898</v>
      </c>
      <c r="G50" s="88">
        <f t="shared" si="1"/>
        <v>0.95519140926857582</v>
      </c>
      <c r="H50" s="15"/>
    </row>
    <row r="51" spans="1:8" ht="15.75" x14ac:dyDescent="0.25">
      <c r="A51" s="27" t="s">
        <v>42</v>
      </c>
      <c r="B51" s="28"/>
      <c r="C51" s="14"/>
      <c r="D51" s="86">
        <v>9</v>
      </c>
      <c r="E51" s="87">
        <v>2266640</v>
      </c>
      <c r="F51" s="87">
        <v>247525</v>
      </c>
      <c r="G51" s="88">
        <f t="shared" si="1"/>
        <v>0.89079650937069843</v>
      </c>
      <c r="H51" s="15"/>
    </row>
    <row r="52" spans="1:8" ht="15.75" x14ac:dyDescent="0.25">
      <c r="A52" s="27" t="s">
        <v>43</v>
      </c>
      <c r="B52" s="28"/>
      <c r="C52" s="14"/>
      <c r="D52" s="86">
        <v>2</v>
      </c>
      <c r="E52" s="87">
        <v>300340</v>
      </c>
      <c r="F52" s="87">
        <v>22960</v>
      </c>
      <c r="G52" s="88">
        <f t="shared" si="1"/>
        <v>0.92355330625291332</v>
      </c>
      <c r="H52" s="15"/>
    </row>
    <row r="53" spans="1:8" ht="15.75" x14ac:dyDescent="0.25">
      <c r="A53" s="27" t="s">
        <v>44</v>
      </c>
      <c r="B53" s="28"/>
      <c r="C53" s="14"/>
      <c r="D53" s="86">
        <v>2</v>
      </c>
      <c r="E53" s="87">
        <v>508950</v>
      </c>
      <c r="F53" s="87">
        <v>-15950</v>
      </c>
      <c r="G53" s="88">
        <f t="shared" si="1"/>
        <v>1.0313390313390314</v>
      </c>
      <c r="H53" s="15"/>
    </row>
    <row r="54" spans="1:8" ht="15.75" x14ac:dyDescent="0.25">
      <c r="A54" s="29" t="s">
        <v>64</v>
      </c>
      <c r="B54" s="30"/>
      <c r="C54" s="14"/>
      <c r="D54" s="86">
        <v>3</v>
      </c>
      <c r="E54" s="87">
        <v>367000</v>
      </c>
      <c r="F54" s="87">
        <v>103200</v>
      </c>
      <c r="G54" s="88">
        <f t="shared" si="1"/>
        <v>0.7188010899182562</v>
      </c>
      <c r="H54" s="15"/>
    </row>
    <row r="55" spans="1:8" ht="15.75" x14ac:dyDescent="0.25">
      <c r="A55" s="27" t="s">
        <v>65</v>
      </c>
      <c r="B55" s="30"/>
      <c r="C55" s="14"/>
      <c r="D55" s="86">
        <v>814</v>
      </c>
      <c r="E55" s="87">
        <v>69221575.859999999</v>
      </c>
      <c r="F55" s="87">
        <v>8313653.5899999999</v>
      </c>
      <c r="G55" s="88">
        <f t="shared" si="1"/>
        <v>0.87989794386053433</v>
      </c>
      <c r="H55" s="15"/>
    </row>
    <row r="56" spans="1:8" ht="15.75" x14ac:dyDescent="0.25">
      <c r="A56" s="27" t="s">
        <v>66</v>
      </c>
      <c r="B56" s="30"/>
      <c r="C56" s="14"/>
      <c r="D56" s="86"/>
      <c r="E56" s="87"/>
      <c r="F56" s="87"/>
      <c r="G56" s="88"/>
      <c r="H56" s="15"/>
    </row>
    <row r="57" spans="1:8" x14ac:dyDescent="0.2">
      <c r="A57" s="31" t="s">
        <v>45</v>
      </c>
      <c r="B57" s="30"/>
      <c r="C57" s="14"/>
      <c r="D57" s="90"/>
      <c r="E57" s="109"/>
      <c r="F57" s="87"/>
      <c r="G57" s="92"/>
      <c r="H57" s="15"/>
    </row>
    <row r="58" spans="1:8" x14ac:dyDescent="0.2">
      <c r="A58" s="16" t="s">
        <v>46</v>
      </c>
      <c r="B58" s="28"/>
      <c r="C58" s="14"/>
      <c r="D58" s="90"/>
      <c r="E58" s="109"/>
      <c r="F58" s="87"/>
      <c r="G58" s="92"/>
      <c r="H58" s="15"/>
    </row>
    <row r="59" spans="1:8" x14ac:dyDescent="0.2">
      <c r="A59" s="16" t="s">
        <v>47</v>
      </c>
      <c r="B59" s="28"/>
      <c r="C59" s="14"/>
      <c r="D59" s="90"/>
      <c r="E59" s="91"/>
      <c r="F59" s="87"/>
      <c r="G59" s="92"/>
      <c r="H59" s="15"/>
    </row>
    <row r="60" spans="1:8" x14ac:dyDescent="0.2">
      <c r="A60" s="16" t="s">
        <v>30</v>
      </c>
      <c r="B60" s="28"/>
      <c r="C60" s="14"/>
      <c r="D60" s="90"/>
      <c r="E60" s="108"/>
      <c r="F60" s="87"/>
      <c r="G60" s="92"/>
      <c r="H60" s="15"/>
    </row>
    <row r="61" spans="1:8" ht="15.75" x14ac:dyDescent="0.25">
      <c r="A61" s="32"/>
      <c r="B61" s="18"/>
      <c r="C61" s="21"/>
      <c r="D61" s="90"/>
      <c r="E61" s="110"/>
      <c r="F61" s="93"/>
      <c r="G61" s="92"/>
      <c r="H61" s="2"/>
    </row>
    <row r="62" spans="1:8" ht="18" x14ac:dyDescent="0.25">
      <c r="A62" s="20" t="s">
        <v>48</v>
      </c>
      <c r="B62" s="20"/>
      <c r="C62" s="39"/>
      <c r="D62" s="94">
        <f>SUM(D45:D58)</f>
        <v>1242</v>
      </c>
      <c r="E62" s="95">
        <f>SUM(E45:E61)</f>
        <v>119668211.7</v>
      </c>
      <c r="F62" s="95">
        <f>SUM(F45:F61)</f>
        <v>12045926.43</v>
      </c>
      <c r="G62" s="96">
        <f>1-(F62/E62)</f>
        <v>0.89933896179381112</v>
      </c>
      <c r="H62" s="2"/>
    </row>
    <row r="63" spans="1:8" ht="18" x14ac:dyDescent="0.25">
      <c r="A63" s="33"/>
      <c r="B63" s="33"/>
      <c r="C63" s="39"/>
      <c r="D63" s="111"/>
      <c r="E63" s="105"/>
      <c r="F63" s="34"/>
      <c r="G63" s="34"/>
      <c r="H63" s="2"/>
    </row>
    <row r="64" spans="1:8" ht="18" x14ac:dyDescent="0.25">
      <c r="A64" s="35" t="s">
        <v>49</v>
      </c>
      <c r="B64" s="36"/>
      <c r="C64" s="39"/>
      <c r="D64" s="51"/>
      <c r="E64" s="36"/>
      <c r="F64" s="37">
        <f>F62+F40</f>
        <v>14887793.43</v>
      </c>
      <c r="G64" s="36"/>
      <c r="H64" s="2"/>
    </row>
    <row r="65" spans="1:8" ht="15.75" x14ac:dyDescent="0.25">
      <c r="A65" s="4" t="s">
        <v>50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51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52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53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4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DECEMBER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68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127</v>
      </c>
      <c r="B9" s="13"/>
      <c r="C9" s="14"/>
      <c r="D9" s="86"/>
      <c r="E9" s="87"/>
      <c r="F9" s="87"/>
      <c r="G9" s="88"/>
      <c r="H9" s="15"/>
    </row>
    <row r="10" spans="1:8" ht="15.75" x14ac:dyDescent="0.25">
      <c r="A10" s="106" t="s">
        <v>11</v>
      </c>
      <c r="B10" s="13"/>
      <c r="C10" s="14"/>
      <c r="D10" s="86">
        <v>3</v>
      </c>
      <c r="E10" s="87">
        <v>246018</v>
      </c>
      <c r="F10" s="87">
        <v>82532</v>
      </c>
      <c r="G10" s="88">
        <f>F10/E10</f>
        <v>0.33547138827240286</v>
      </c>
      <c r="H10" s="15"/>
    </row>
    <row r="11" spans="1:8" ht="15.75" x14ac:dyDescent="0.25">
      <c r="A11" s="106" t="s">
        <v>112</v>
      </c>
      <c r="B11" s="13"/>
      <c r="C11" s="14"/>
      <c r="D11" s="86"/>
      <c r="E11" s="87"/>
      <c r="F11" s="87"/>
      <c r="G11" s="88"/>
      <c r="H11" s="15"/>
    </row>
    <row r="12" spans="1:8" ht="15.75" x14ac:dyDescent="0.25">
      <c r="A12" s="106" t="s">
        <v>69</v>
      </c>
      <c r="B12" s="13"/>
      <c r="C12" s="14"/>
      <c r="D12" s="86">
        <v>1</v>
      </c>
      <c r="E12" s="87">
        <v>91814</v>
      </c>
      <c r="F12" s="87">
        <v>21687</v>
      </c>
      <c r="G12" s="88">
        <f>F12/E12</f>
        <v>0.23620580739320801</v>
      </c>
      <c r="H12" s="15"/>
    </row>
    <row r="13" spans="1:8" ht="15.75" x14ac:dyDescent="0.25">
      <c r="A13" s="106" t="s">
        <v>70</v>
      </c>
      <c r="B13" s="13"/>
      <c r="C13" s="14"/>
      <c r="D13" s="86">
        <v>1</v>
      </c>
      <c r="E13" s="87">
        <v>2867</v>
      </c>
      <c r="F13" s="87">
        <v>1371</v>
      </c>
      <c r="G13" s="88">
        <f>F13/E13</f>
        <v>0.47820020927799095</v>
      </c>
      <c r="H13" s="15"/>
    </row>
    <row r="14" spans="1:8" ht="15.75" x14ac:dyDescent="0.25">
      <c r="A14" s="106" t="s">
        <v>147</v>
      </c>
      <c r="B14" s="13"/>
      <c r="C14" s="14"/>
      <c r="D14" s="86"/>
      <c r="E14" s="87"/>
      <c r="F14" s="87"/>
      <c r="G14" s="88"/>
      <c r="H14" s="15"/>
    </row>
    <row r="15" spans="1:8" ht="15.75" x14ac:dyDescent="0.25">
      <c r="A15" s="106" t="s">
        <v>25</v>
      </c>
      <c r="B15" s="13"/>
      <c r="C15" s="14"/>
      <c r="D15" s="86"/>
      <c r="E15" s="87"/>
      <c r="F15" s="87"/>
      <c r="G15" s="88"/>
      <c r="H15" s="15"/>
    </row>
    <row r="16" spans="1:8" ht="15.75" x14ac:dyDescent="0.25">
      <c r="A16" s="106" t="s">
        <v>123</v>
      </c>
      <c r="B16" s="13"/>
      <c r="C16" s="14"/>
      <c r="D16" s="86"/>
      <c r="E16" s="87"/>
      <c r="F16" s="87"/>
      <c r="G16" s="88"/>
      <c r="H16" s="15"/>
    </row>
    <row r="17" spans="1:8" ht="15.75" x14ac:dyDescent="0.25">
      <c r="A17" s="106" t="s">
        <v>149</v>
      </c>
      <c r="B17" s="13"/>
      <c r="C17" s="14"/>
      <c r="D17" s="86"/>
      <c r="E17" s="87"/>
      <c r="F17" s="87"/>
      <c r="G17" s="88"/>
      <c r="H17" s="15"/>
    </row>
    <row r="18" spans="1:8" ht="15.75" x14ac:dyDescent="0.25">
      <c r="A18" s="106" t="s">
        <v>14</v>
      </c>
      <c r="B18" s="13"/>
      <c r="C18" s="14"/>
      <c r="D18" s="86">
        <v>1</v>
      </c>
      <c r="E18" s="87">
        <v>387099</v>
      </c>
      <c r="F18" s="87">
        <v>137204</v>
      </c>
      <c r="G18" s="88">
        <f>F18/E18</f>
        <v>0.35444162862730205</v>
      </c>
      <c r="H18" s="15"/>
    </row>
    <row r="19" spans="1:8" ht="15.75" x14ac:dyDescent="0.25">
      <c r="A19" s="106" t="s">
        <v>15</v>
      </c>
      <c r="B19" s="13"/>
      <c r="C19" s="14"/>
      <c r="D19" s="86"/>
      <c r="E19" s="87"/>
      <c r="F19" s="87"/>
      <c r="G19" s="88"/>
      <c r="H19" s="15"/>
    </row>
    <row r="20" spans="1:8" ht="15.75" x14ac:dyDescent="0.25">
      <c r="A20" s="106" t="s">
        <v>113</v>
      </c>
      <c r="B20" s="13"/>
      <c r="C20" s="14"/>
      <c r="D20" s="86"/>
      <c r="E20" s="87"/>
      <c r="F20" s="87"/>
      <c r="G20" s="88"/>
      <c r="H20" s="15"/>
    </row>
    <row r="21" spans="1:8" ht="15.75" x14ac:dyDescent="0.25">
      <c r="A21" s="106" t="s">
        <v>140</v>
      </c>
      <c r="B21" s="13"/>
      <c r="C21" s="14"/>
      <c r="D21" s="86"/>
      <c r="E21" s="87"/>
      <c r="F21" s="87"/>
      <c r="G21" s="88"/>
      <c r="H21" s="15"/>
    </row>
    <row r="22" spans="1:8" ht="15.75" x14ac:dyDescent="0.25">
      <c r="A22" s="106" t="s">
        <v>144</v>
      </c>
      <c r="B22" s="13"/>
      <c r="C22" s="14"/>
      <c r="D22" s="86"/>
      <c r="E22" s="87"/>
      <c r="F22" s="87"/>
      <c r="G22" s="88"/>
      <c r="H22" s="15"/>
    </row>
    <row r="23" spans="1:8" ht="15.75" x14ac:dyDescent="0.25">
      <c r="A23" s="106" t="s">
        <v>131</v>
      </c>
      <c r="B23" s="13"/>
      <c r="C23" s="14"/>
      <c r="D23" s="86">
        <v>4</v>
      </c>
      <c r="E23" s="87">
        <v>482842</v>
      </c>
      <c r="F23" s="87">
        <v>103550.5</v>
      </c>
      <c r="G23" s="88">
        <f>F23/E23</f>
        <v>0.21446042390678524</v>
      </c>
      <c r="H23" s="15"/>
    </row>
    <row r="24" spans="1:8" ht="15.75" x14ac:dyDescent="0.25">
      <c r="A24" s="106" t="s">
        <v>10</v>
      </c>
      <c r="B24" s="13"/>
      <c r="C24" s="14"/>
      <c r="D24" s="86"/>
      <c r="E24" s="87"/>
      <c r="F24" s="87"/>
      <c r="G24" s="88"/>
      <c r="H24" s="15"/>
    </row>
    <row r="25" spans="1:8" ht="15.75" x14ac:dyDescent="0.25">
      <c r="A25" s="107" t="s">
        <v>20</v>
      </c>
      <c r="B25" s="13"/>
      <c r="C25" s="14"/>
      <c r="D25" s="86">
        <v>1</v>
      </c>
      <c r="E25" s="87">
        <v>19963</v>
      </c>
      <c r="F25" s="87">
        <v>4101</v>
      </c>
      <c r="G25" s="88">
        <f>F25/E25</f>
        <v>0.20543004558433101</v>
      </c>
      <c r="H25" s="15"/>
    </row>
    <row r="26" spans="1:8" ht="15.75" x14ac:dyDescent="0.25">
      <c r="A26" s="107" t="s">
        <v>21</v>
      </c>
      <c r="B26" s="13"/>
      <c r="C26" s="14"/>
      <c r="D26" s="86"/>
      <c r="E26" s="87"/>
      <c r="F26" s="87"/>
      <c r="G26" s="88"/>
      <c r="H26" s="15"/>
    </row>
    <row r="27" spans="1:8" ht="15.75" x14ac:dyDescent="0.25">
      <c r="A27" s="83" t="s">
        <v>22</v>
      </c>
      <c r="B27" s="13"/>
      <c r="C27" s="14"/>
      <c r="D27" s="86"/>
      <c r="E27" s="87"/>
      <c r="F27" s="87"/>
      <c r="G27" s="88"/>
      <c r="H27" s="15"/>
    </row>
    <row r="28" spans="1:8" ht="15.75" x14ac:dyDescent="0.25">
      <c r="A28" s="83" t="s">
        <v>23</v>
      </c>
      <c r="B28" s="13"/>
      <c r="C28" s="14"/>
      <c r="D28" s="86"/>
      <c r="E28" s="87"/>
      <c r="F28" s="87"/>
      <c r="G28" s="88"/>
      <c r="H28" s="15"/>
    </row>
    <row r="29" spans="1:8" ht="15.75" x14ac:dyDescent="0.25">
      <c r="A29" s="83" t="s">
        <v>80</v>
      </c>
      <c r="B29" s="13"/>
      <c r="C29" s="14"/>
      <c r="D29" s="86"/>
      <c r="E29" s="87"/>
      <c r="F29" s="87"/>
      <c r="G29" s="88"/>
      <c r="H29" s="15"/>
    </row>
    <row r="30" spans="1:8" ht="15.75" x14ac:dyDescent="0.25">
      <c r="A30" s="83" t="s">
        <v>73</v>
      </c>
      <c r="B30" s="13"/>
      <c r="C30" s="14"/>
      <c r="D30" s="86"/>
      <c r="E30" s="87"/>
      <c r="F30" s="87"/>
      <c r="G30" s="88"/>
      <c r="H30" s="15"/>
    </row>
    <row r="31" spans="1:8" ht="15.75" x14ac:dyDescent="0.25">
      <c r="A31" s="83" t="s">
        <v>121</v>
      </c>
      <c r="B31" s="13"/>
      <c r="C31" s="14"/>
      <c r="D31" s="86"/>
      <c r="E31" s="87"/>
      <c r="F31" s="87"/>
      <c r="G31" s="88"/>
      <c r="H31" s="15"/>
    </row>
    <row r="32" spans="1:8" ht="15.75" x14ac:dyDescent="0.25">
      <c r="A32" s="83" t="s">
        <v>57</v>
      </c>
      <c r="B32" s="13"/>
      <c r="C32" s="14"/>
      <c r="D32" s="86"/>
      <c r="E32" s="87"/>
      <c r="F32" s="87"/>
      <c r="G32" s="88"/>
      <c r="H32" s="15"/>
    </row>
    <row r="33" spans="1:8" ht="15.75" x14ac:dyDescent="0.25">
      <c r="A33" s="83" t="s">
        <v>109</v>
      </c>
      <c r="B33" s="13"/>
      <c r="C33" s="14"/>
      <c r="D33" s="86"/>
      <c r="E33" s="87"/>
      <c r="F33" s="87"/>
      <c r="G33" s="88"/>
      <c r="H33" s="15"/>
    </row>
    <row r="34" spans="1:8" ht="15.75" x14ac:dyDescent="0.25">
      <c r="A34" s="83" t="s">
        <v>114</v>
      </c>
      <c r="B34" s="13"/>
      <c r="C34" s="14"/>
      <c r="D34" s="86"/>
      <c r="E34" s="87"/>
      <c r="F34" s="87"/>
      <c r="G34" s="88"/>
      <c r="H34" s="15"/>
    </row>
    <row r="35" spans="1:8" x14ac:dyDescent="0.2">
      <c r="A35" s="16" t="s">
        <v>28</v>
      </c>
      <c r="B35" s="13"/>
      <c r="C35" s="14"/>
      <c r="D35" s="90"/>
      <c r="E35" s="108"/>
      <c r="F35" s="87"/>
      <c r="G35" s="92"/>
      <c r="H35" s="15"/>
    </row>
    <row r="36" spans="1:8" x14ac:dyDescent="0.2">
      <c r="A36" s="16" t="s">
        <v>47</v>
      </c>
      <c r="B36" s="13"/>
      <c r="C36" s="14"/>
      <c r="D36" s="90"/>
      <c r="E36" s="108"/>
      <c r="F36" s="87">
        <v>2</v>
      </c>
      <c r="G36" s="92"/>
      <c r="H36" s="15"/>
    </row>
    <row r="37" spans="1:8" x14ac:dyDescent="0.2">
      <c r="A37" s="16" t="s">
        <v>30</v>
      </c>
      <c r="B37" s="13"/>
      <c r="C37" s="14"/>
      <c r="D37" s="90"/>
      <c r="E37" s="91"/>
      <c r="F37" s="89"/>
      <c r="G37" s="92"/>
      <c r="H37" s="15"/>
    </row>
    <row r="38" spans="1:8" x14ac:dyDescent="0.2">
      <c r="A38" s="17"/>
      <c r="B38" s="18"/>
      <c r="C38" s="14"/>
      <c r="D38" s="90"/>
      <c r="E38" s="93"/>
      <c r="F38" s="93"/>
      <c r="G38" s="92"/>
      <c r="H38" s="15"/>
    </row>
    <row r="39" spans="1:8" ht="15.75" x14ac:dyDescent="0.25">
      <c r="A39" s="19" t="s">
        <v>31</v>
      </c>
      <c r="B39" s="20"/>
      <c r="C39" s="21"/>
      <c r="D39" s="94">
        <f>SUM(D9:D38)</f>
        <v>11</v>
      </c>
      <c r="E39" s="95">
        <f>SUM(E9:E38)</f>
        <v>1230603</v>
      </c>
      <c r="F39" s="95">
        <f>SUM(F9:F38)</f>
        <v>350447.5</v>
      </c>
      <c r="G39" s="96">
        <f>F39/E39</f>
        <v>0.28477705645118695</v>
      </c>
      <c r="H39" s="15"/>
    </row>
    <row r="40" spans="1:8" ht="15.75" x14ac:dyDescent="0.25">
      <c r="A40" s="22"/>
      <c r="B40" s="22"/>
      <c r="C40" s="22"/>
      <c r="D40" s="97"/>
      <c r="E40" s="98"/>
      <c r="F40" s="99"/>
      <c r="G40" s="99"/>
      <c r="H40" s="2"/>
    </row>
    <row r="41" spans="1:8" ht="18" x14ac:dyDescent="0.25">
      <c r="A41" s="23" t="s">
        <v>32</v>
      </c>
      <c r="B41" s="24"/>
      <c r="C41" s="24"/>
      <c r="D41" s="25"/>
      <c r="E41" s="100"/>
      <c r="F41" s="101"/>
      <c r="G41" s="101"/>
      <c r="H41" s="2"/>
    </row>
    <row r="42" spans="1:8" ht="15.75" x14ac:dyDescent="0.25">
      <c r="A42" s="26"/>
      <c r="B42" s="26"/>
      <c r="C42" s="26"/>
      <c r="D42" s="102"/>
      <c r="E42" s="25" t="s">
        <v>33</v>
      </c>
      <c r="F42" s="25" t="s">
        <v>33</v>
      </c>
      <c r="G42" s="25" t="s">
        <v>5</v>
      </c>
      <c r="H42" s="2"/>
    </row>
    <row r="43" spans="1:8" ht="15.75" x14ac:dyDescent="0.2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01" t="s">
        <v>35</v>
      </c>
      <c r="H43" s="2"/>
    </row>
    <row r="44" spans="1:8" ht="15.75" x14ac:dyDescent="0.25">
      <c r="A44" s="27" t="s">
        <v>36</v>
      </c>
      <c r="B44" s="28"/>
      <c r="C44" s="14"/>
      <c r="D44" s="86"/>
      <c r="E44" s="87"/>
      <c r="F44" s="87"/>
      <c r="G44" s="88"/>
      <c r="H44" s="15"/>
    </row>
    <row r="45" spans="1:8" ht="15.75" x14ac:dyDescent="0.25">
      <c r="A45" s="27" t="s">
        <v>37</v>
      </c>
      <c r="B45" s="28"/>
      <c r="C45" s="14"/>
      <c r="D45" s="86"/>
      <c r="E45" s="87"/>
      <c r="F45" s="87"/>
      <c r="G45" s="88"/>
      <c r="H45" s="15"/>
    </row>
    <row r="46" spans="1:8" ht="15.75" x14ac:dyDescent="0.25">
      <c r="A46" s="27" t="s">
        <v>38</v>
      </c>
      <c r="B46" s="28"/>
      <c r="C46" s="14"/>
      <c r="D46" s="86">
        <v>60</v>
      </c>
      <c r="E46" s="87">
        <v>1747926</v>
      </c>
      <c r="F46" s="87">
        <v>155050.84</v>
      </c>
      <c r="G46" s="88">
        <f>1-(+F46/E46)</f>
        <v>0.91129439118132005</v>
      </c>
      <c r="H46" s="15"/>
    </row>
    <row r="47" spans="1:8" ht="15.75" x14ac:dyDescent="0.25">
      <c r="A47" s="27" t="s">
        <v>39</v>
      </c>
      <c r="B47" s="28"/>
      <c r="C47" s="14"/>
      <c r="D47" s="86">
        <v>7</v>
      </c>
      <c r="E47" s="87">
        <v>979334.75</v>
      </c>
      <c r="F47" s="87">
        <v>51836.25</v>
      </c>
      <c r="G47" s="88"/>
      <c r="H47" s="15"/>
    </row>
    <row r="48" spans="1:8" ht="15.75" x14ac:dyDescent="0.25">
      <c r="A48" s="27" t="s">
        <v>40</v>
      </c>
      <c r="B48" s="28"/>
      <c r="C48" s="14"/>
      <c r="D48" s="86">
        <v>46</v>
      </c>
      <c r="E48" s="87">
        <v>2302886</v>
      </c>
      <c r="F48" s="87">
        <v>226456.05</v>
      </c>
      <c r="G48" s="88">
        <f>1-(+F48/E48)</f>
        <v>0.90166423783027039</v>
      </c>
      <c r="H48" s="15"/>
    </row>
    <row r="49" spans="1:8" ht="15.75" x14ac:dyDescent="0.25">
      <c r="A49" s="27" t="s">
        <v>41</v>
      </c>
      <c r="B49" s="28"/>
      <c r="C49" s="14"/>
      <c r="D49" s="86"/>
      <c r="E49" s="87"/>
      <c r="F49" s="87"/>
      <c r="G49" s="88"/>
      <c r="H49" s="15"/>
    </row>
    <row r="50" spans="1:8" ht="15.75" x14ac:dyDescent="0.25">
      <c r="A50" s="27" t="s">
        <v>42</v>
      </c>
      <c r="B50" s="28"/>
      <c r="C50" s="14"/>
      <c r="D50" s="86">
        <v>18</v>
      </c>
      <c r="E50" s="87">
        <v>894570</v>
      </c>
      <c r="F50" s="87">
        <v>73810</v>
      </c>
      <c r="G50" s="88">
        <f>1-(+F50/E50)</f>
        <v>0.91749108510233968</v>
      </c>
      <c r="H50" s="15"/>
    </row>
    <row r="51" spans="1:8" ht="15.75" x14ac:dyDescent="0.25">
      <c r="A51" s="27" t="s">
        <v>43</v>
      </c>
      <c r="B51" s="28"/>
      <c r="C51" s="14"/>
      <c r="D51" s="86"/>
      <c r="E51" s="87"/>
      <c r="F51" s="87"/>
      <c r="G51" s="88"/>
      <c r="H51" s="15"/>
    </row>
    <row r="52" spans="1:8" ht="15.75" x14ac:dyDescent="0.25">
      <c r="A52" s="27" t="s">
        <v>44</v>
      </c>
      <c r="B52" s="28"/>
      <c r="C52" s="14"/>
      <c r="D52" s="86"/>
      <c r="E52" s="87"/>
      <c r="F52" s="87"/>
      <c r="G52" s="88"/>
      <c r="H52" s="15"/>
    </row>
    <row r="53" spans="1:8" ht="15.75" x14ac:dyDescent="0.25">
      <c r="A53" s="29" t="s">
        <v>64</v>
      </c>
      <c r="B53" s="30"/>
      <c r="C53" s="14"/>
      <c r="D53" s="86"/>
      <c r="E53" s="87"/>
      <c r="F53" s="87"/>
      <c r="G53" s="88"/>
      <c r="H53" s="15"/>
    </row>
    <row r="54" spans="1:8" ht="15.75" x14ac:dyDescent="0.25">
      <c r="A54" s="27" t="s">
        <v>65</v>
      </c>
      <c r="B54" s="30"/>
      <c r="C54" s="14"/>
      <c r="D54" s="86">
        <v>620</v>
      </c>
      <c r="E54" s="87">
        <v>30138313.82</v>
      </c>
      <c r="F54" s="87">
        <v>3670834.88</v>
      </c>
      <c r="G54" s="88">
        <f>1-(+F54/E54)</f>
        <v>0.87820038964608538</v>
      </c>
      <c r="H54" s="15"/>
    </row>
    <row r="55" spans="1:8" ht="15.75" x14ac:dyDescent="0.25">
      <c r="A55" s="27" t="s">
        <v>66</v>
      </c>
      <c r="B55" s="30"/>
      <c r="C55" s="14"/>
      <c r="D55" s="86">
        <v>3</v>
      </c>
      <c r="E55" s="87">
        <v>72864.92</v>
      </c>
      <c r="F55" s="87">
        <v>9646.68</v>
      </c>
      <c r="G55" s="88">
        <f>1-(+F55/E55)</f>
        <v>0.86760872035541925</v>
      </c>
      <c r="H55" s="15"/>
    </row>
    <row r="56" spans="1:8" ht="15.75" x14ac:dyDescent="0.25">
      <c r="A56" s="85" t="s">
        <v>143</v>
      </c>
      <c r="B56" s="30"/>
      <c r="C56" s="14"/>
      <c r="D56" s="86">
        <v>140</v>
      </c>
      <c r="E56" s="87">
        <v>9233265.9100000001</v>
      </c>
      <c r="F56" s="87">
        <v>868016.63</v>
      </c>
      <c r="G56" s="88">
        <f>1-(+F56/E56)</f>
        <v>0.90599029222586314</v>
      </c>
      <c r="H56" s="15"/>
    </row>
    <row r="57" spans="1:8" x14ac:dyDescent="0.2">
      <c r="A57" s="16" t="s">
        <v>45</v>
      </c>
      <c r="B57" s="30"/>
      <c r="C57" s="14"/>
      <c r="D57" s="90"/>
      <c r="E57" s="109"/>
      <c r="F57" s="87"/>
      <c r="G57" s="92"/>
      <c r="H57" s="15"/>
    </row>
    <row r="58" spans="1:8" x14ac:dyDescent="0.2">
      <c r="A58" s="16" t="s">
        <v>46</v>
      </c>
      <c r="B58" s="28"/>
      <c r="C58" s="14"/>
      <c r="D58" s="90"/>
      <c r="E58" s="109"/>
      <c r="F58" s="87"/>
      <c r="G58" s="92"/>
      <c r="H58" s="15"/>
    </row>
    <row r="59" spans="1:8" x14ac:dyDescent="0.2">
      <c r="A59" s="16" t="s">
        <v>47</v>
      </c>
      <c r="B59" s="28"/>
      <c r="C59" s="14"/>
      <c r="D59" s="90"/>
      <c r="E59" s="108"/>
      <c r="F59" s="87"/>
      <c r="G59" s="92"/>
      <c r="H59" s="15"/>
    </row>
    <row r="60" spans="1:8" x14ac:dyDescent="0.2">
      <c r="A60" s="16" t="s">
        <v>30</v>
      </c>
      <c r="B60" s="28"/>
      <c r="C60" s="14"/>
      <c r="D60" s="90"/>
      <c r="E60" s="108"/>
      <c r="F60" s="87"/>
      <c r="G60" s="92"/>
      <c r="H60" s="15"/>
    </row>
    <row r="61" spans="1:8" ht="15.75" x14ac:dyDescent="0.25">
      <c r="A61" s="32"/>
      <c r="B61" s="18"/>
      <c r="C61" s="14"/>
      <c r="D61" s="90"/>
      <c r="E61" s="93"/>
      <c r="F61" s="93"/>
      <c r="G61" s="92"/>
      <c r="H61" s="15"/>
    </row>
    <row r="62" spans="1:8" ht="15.75" x14ac:dyDescent="0.25">
      <c r="A62" s="20" t="s">
        <v>48</v>
      </c>
      <c r="B62" s="20"/>
      <c r="C62" s="21"/>
      <c r="D62" s="94">
        <f>SUM(D44:D58)</f>
        <v>894</v>
      </c>
      <c r="E62" s="95">
        <f>SUM(E44:E61)</f>
        <v>45369161.400000006</v>
      </c>
      <c r="F62" s="95">
        <f>SUM(F44:F61)</f>
        <v>5055651.33</v>
      </c>
      <c r="G62" s="96">
        <f>1-(+F62/E62)</f>
        <v>0.88856634828608494</v>
      </c>
      <c r="H62" s="2"/>
    </row>
    <row r="63" spans="1:8" x14ac:dyDescent="0.2">
      <c r="A63" s="33"/>
      <c r="B63" s="33"/>
      <c r="C63" s="33"/>
      <c r="D63" s="104"/>
      <c r="E63" s="105"/>
      <c r="F63" s="34"/>
      <c r="G63" s="34"/>
      <c r="H63" s="2"/>
    </row>
    <row r="64" spans="1:8" ht="18" x14ac:dyDescent="0.25">
      <c r="A64" s="35" t="s">
        <v>49</v>
      </c>
      <c r="B64" s="36"/>
      <c r="C64" s="36"/>
      <c r="D64" s="36"/>
      <c r="E64" s="36"/>
      <c r="F64" s="37">
        <f>F62+F39</f>
        <v>5406098.8300000001</v>
      </c>
      <c r="G64" s="36"/>
      <c r="H64" s="2"/>
    </row>
    <row r="65" spans="1:8" ht="18" x14ac:dyDescent="0.25">
      <c r="A65" s="38"/>
      <c r="B65" s="39"/>
      <c r="C65" s="39"/>
      <c r="D65" s="36"/>
      <c r="E65" s="36"/>
      <c r="F65" s="37"/>
      <c r="G65" s="36"/>
      <c r="H65" s="2"/>
    </row>
    <row r="66" spans="1:8" ht="15.75" x14ac:dyDescent="0.25">
      <c r="A66" s="4" t="s">
        <v>50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51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52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53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37"/>
      <c r="F72" s="2"/>
      <c r="G72" s="2"/>
      <c r="H72" s="2"/>
    </row>
    <row r="73" spans="1:8" ht="18" x14ac:dyDescent="0.25">
      <c r="A73" s="43"/>
      <c r="B73" s="39"/>
      <c r="C73" s="39"/>
      <c r="D73" s="39"/>
      <c r="E73" s="44"/>
      <c r="F73" s="2"/>
      <c r="G73" s="2"/>
      <c r="H73" s="2"/>
    </row>
    <row r="74" spans="1:8" ht="18" x14ac:dyDescent="0.25">
      <c r="A74" s="43"/>
      <c r="B74" s="39"/>
      <c r="C74" s="39"/>
      <c r="D74" s="39"/>
      <c r="E74" s="45"/>
      <c r="F74" s="2"/>
      <c r="G74" s="2"/>
      <c r="H74" s="2"/>
    </row>
    <row r="75" spans="1:8" ht="18" x14ac:dyDescent="0.25">
      <c r="A75" s="43"/>
      <c r="B75" s="39"/>
      <c r="C75" s="39"/>
      <c r="D75" s="39"/>
      <c r="E75" s="46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37"/>
      <c r="F77" s="2"/>
      <c r="G77" s="2"/>
      <c r="H77" s="2"/>
    </row>
    <row r="78" spans="1:8" ht="18" x14ac:dyDescent="0.25">
      <c r="A78" s="43"/>
      <c r="B78" s="39"/>
      <c r="C78" s="39"/>
      <c r="D78" s="39"/>
      <c r="E78" s="44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5"/>
      <c r="F81" s="2"/>
      <c r="G81" s="2"/>
      <c r="H81" s="2"/>
    </row>
    <row r="82" spans="1:8" ht="18" x14ac:dyDescent="0.25">
      <c r="A82" s="43"/>
      <c r="B82" s="39"/>
      <c r="C82" s="39"/>
      <c r="D82" s="39"/>
      <c r="E82" s="47"/>
      <c r="F82" s="2"/>
      <c r="G82" s="2"/>
      <c r="H82" s="2"/>
    </row>
    <row r="83" spans="1:8" ht="18" x14ac:dyDescent="0.25">
      <c r="A83" s="43"/>
      <c r="B83" s="39"/>
      <c r="C83" s="39"/>
      <c r="D83" s="39"/>
      <c r="E83" s="39"/>
      <c r="F83" s="2"/>
      <c r="G83" s="2"/>
      <c r="H83" s="2"/>
    </row>
    <row r="84" spans="1:8" ht="15.75" x14ac:dyDescent="0.25">
      <c r="A84" s="48"/>
      <c r="B84" s="2"/>
      <c r="C84" s="2"/>
      <c r="D84" s="2"/>
      <c r="E84" s="2"/>
      <c r="F84" s="2"/>
      <c r="G84" s="2"/>
      <c r="H84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4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DECEMBER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74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127</v>
      </c>
      <c r="B9" s="13"/>
      <c r="C9" s="14"/>
      <c r="D9" s="86"/>
      <c r="E9" s="112"/>
      <c r="F9" s="87"/>
      <c r="G9" s="88"/>
      <c r="H9" s="15"/>
    </row>
    <row r="10" spans="1:8" ht="15.75" x14ac:dyDescent="0.25">
      <c r="A10" s="106" t="s">
        <v>11</v>
      </c>
      <c r="B10" s="13"/>
      <c r="C10" s="14"/>
      <c r="D10" s="86"/>
      <c r="E10" s="112"/>
      <c r="F10" s="87"/>
      <c r="G10" s="88"/>
      <c r="H10" s="15"/>
    </row>
    <row r="11" spans="1:8" ht="15.75" x14ac:dyDescent="0.25">
      <c r="A11" s="106" t="s">
        <v>112</v>
      </c>
      <c r="B11" s="13"/>
      <c r="C11" s="14"/>
      <c r="D11" s="86">
        <v>6</v>
      </c>
      <c r="E11" s="112">
        <v>1438494</v>
      </c>
      <c r="F11" s="87">
        <v>-87720.5</v>
      </c>
      <c r="G11" s="88">
        <f t="shared" ref="G11:G22" si="0">F11/E11</f>
        <v>-6.0980789631378374E-2</v>
      </c>
      <c r="H11" s="15"/>
    </row>
    <row r="12" spans="1:8" ht="15.75" x14ac:dyDescent="0.25">
      <c r="A12" s="106" t="s">
        <v>69</v>
      </c>
      <c r="B12" s="13"/>
      <c r="C12" s="14"/>
      <c r="D12" s="86"/>
      <c r="E12" s="112"/>
      <c r="F12" s="87"/>
      <c r="G12" s="88"/>
      <c r="H12" s="15"/>
    </row>
    <row r="13" spans="1:8" ht="15.75" x14ac:dyDescent="0.25">
      <c r="A13" s="106" t="s">
        <v>70</v>
      </c>
      <c r="B13" s="13"/>
      <c r="C13" s="14"/>
      <c r="D13" s="86">
        <v>1</v>
      </c>
      <c r="E13" s="112">
        <v>132836</v>
      </c>
      <c r="F13" s="87">
        <v>36152</v>
      </c>
      <c r="G13" s="88">
        <f t="shared" si="0"/>
        <v>0.27215513866722879</v>
      </c>
      <c r="H13" s="15"/>
    </row>
    <row r="14" spans="1:8" ht="15.75" x14ac:dyDescent="0.25">
      <c r="A14" s="106" t="s">
        <v>147</v>
      </c>
      <c r="B14" s="13"/>
      <c r="C14" s="14"/>
      <c r="D14" s="86">
        <v>2</v>
      </c>
      <c r="E14" s="112">
        <v>812550</v>
      </c>
      <c r="F14" s="87">
        <v>141085</v>
      </c>
      <c r="G14" s="88">
        <f t="shared" si="0"/>
        <v>0.17363239185280907</v>
      </c>
      <c r="H14" s="15"/>
    </row>
    <row r="15" spans="1:8" ht="15.75" x14ac:dyDescent="0.25">
      <c r="A15" s="106" t="s">
        <v>25</v>
      </c>
      <c r="B15" s="13"/>
      <c r="C15" s="14"/>
      <c r="D15" s="86">
        <v>2</v>
      </c>
      <c r="E15" s="112">
        <v>285595</v>
      </c>
      <c r="F15" s="87">
        <v>91317</v>
      </c>
      <c r="G15" s="88">
        <f t="shared" si="0"/>
        <v>0.319742992699452</v>
      </c>
      <c r="H15" s="15"/>
    </row>
    <row r="16" spans="1:8" ht="15.75" x14ac:dyDescent="0.25">
      <c r="A16" s="106" t="s">
        <v>123</v>
      </c>
      <c r="B16" s="13"/>
      <c r="C16" s="14"/>
      <c r="D16" s="86">
        <v>1</v>
      </c>
      <c r="E16" s="112">
        <v>94576</v>
      </c>
      <c r="F16" s="87">
        <v>27619.5</v>
      </c>
      <c r="G16" s="88">
        <f t="shared" si="0"/>
        <v>0.29203497716122484</v>
      </c>
      <c r="H16" s="15"/>
    </row>
    <row r="17" spans="1:8" ht="15.75" x14ac:dyDescent="0.25">
      <c r="A17" s="106" t="s">
        <v>149</v>
      </c>
      <c r="B17" s="13"/>
      <c r="C17" s="14"/>
      <c r="D17" s="86">
        <v>2</v>
      </c>
      <c r="E17" s="112">
        <v>951147.5</v>
      </c>
      <c r="F17" s="87">
        <v>135665.5</v>
      </c>
      <c r="G17" s="88">
        <f t="shared" si="0"/>
        <v>0.14263350321585244</v>
      </c>
      <c r="H17" s="15"/>
    </row>
    <row r="18" spans="1:8" ht="15.75" x14ac:dyDescent="0.25">
      <c r="A18" s="106" t="s">
        <v>14</v>
      </c>
      <c r="B18" s="13"/>
      <c r="C18" s="14"/>
      <c r="D18" s="86">
        <v>2</v>
      </c>
      <c r="E18" s="112">
        <v>646778</v>
      </c>
      <c r="F18" s="87">
        <v>237007</v>
      </c>
      <c r="G18" s="88">
        <f t="shared" si="0"/>
        <v>0.36644258153493159</v>
      </c>
      <c r="H18" s="15"/>
    </row>
    <row r="19" spans="1:8" ht="15.75" x14ac:dyDescent="0.25">
      <c r="A19" s="106" t="s">
        <v>15</v>
      </c>
      <c r="B19" s="13"/>
      <c r="C19" s="14"/>
      <c r="D19" s="86">
        <v>3</v>
      </c>
      <c r="E19" s="112">
        <v>1365468</v>
      </c>
      <c r="F19" s="87">
        <v>-74435</v>
      </c>
      <c r="G19" s="88">
        <f t="shared" si="0"/>
        <v>-5.4512445549804167E-2</v>
      </c>
      <c r="H19" s="15"/>
    </row>
    <row r="20" spans="1:8" ht="15.75" x14ac:dyDescent="0.25">
      <c r="A20" s="106" t="s">
        <v>113</v>
      </c>
      <c r="B20" s="13"/>
      <c r="C20" s="14"/>
      <c r="D20" s="86">
        <v>15</v>
      </c>
      <c r="E20" s="112">
        <v>1874517</v>
      </c>
      <c r="F20" s="87">
        <v>243830.5</v>
      </c>
      <c r="G20" s="88">
        <f t="shared" si="0"/>
        <v>0.13007644102454125</v>
      </c>
      <c r="H20" s="15"/>
    </row>
    <row r="21" spans="1:8" ht="15.75" x14ac:dyDescent="0.25">
      <c r="A21" s="106" t="s">
        <v>140</v>
      </c>
      <c r="B21" s="13"/>
      <c r="C21" s="14"/>
      <c r="D21" s="86">
        <v>1</v>
      </c>
      <c r="E21" s="112">
        <v>285833</v>
      </c>
      <c r="F21" s="87">
        <v>92085</v>
      </c>
      <c r="G21" s="88">
        <f t="shared" si="0"/>
        <v>0.32216364100716155</v>
      </c>
      <c r="H21" s="15"/>
    </row>
    <row r="22" spans="1:8" ht="15.75" x14ac:dyDescent="0.25">
      <c r="A22" s="106" t="s">
        <v>144</v>
      </c>
      <c r="B22" s="13"/>
      <c r="C22" s="14"/>
      <c r="D22" s="86">
        <v>7</v>
      </c>
      <c r="E22" s="112">
        <v>901338</v>
      </c>
      <c r="F22" s="87">
        <v>229018.5</v>
      </c>
      <c r="G22" s="88">
        <f t="shared" si="0"/>
        <v>0.2540872569446756</v>
      </c>
      <c r="H22" s="15"/>
    </row>
    <row r="23" spans="1:8" ht="15.75" x14ac:dyDescent="0.25">
      <c r="A23" s="106" t="s">
        <v>131</v>
      </c>
      <c r="B23" s="13"/>
      <c r="C23" s="14"/>
      <c r="D23" s="86"/>
      <c r="E23" s="112"/>
      <c r="F23" s="87"/>
      <c r="G23" s="88"/>
      <c r="H23" s="15"/>
    </row>
    <row r="24" spans="1:8" ht="15.75" x14ac:dyDescent="0.25">
      <c r="A24" s="106" t="s">
        <v>10</v>
      </c>
      <c r="B24" s="13"/>
      <c r="C24" s="14"/>
      <c r="D24" s="86"/>
      <c r="E24" s="112"/>
      <c r="F24" s="87"/>
      <c r="G24" s="88"/>
      <c r="H24" s="15"/>
    </row>
    <row r="25" spans="1:8" ht="15.75" x14ac:dyDescent="0.25">
      <c r="A25" s="107" t="s">
        <v>20</v>
      </c>
      <c r="B25" s="13"/>
      <c r="C25" s="14"/>
      <c r="D25" s="86">
        <v>4</v>
      </c>
      <c r="E25" s="112">
        <v>668225</v>
      </c>
      <c r="F25" s="87">
        <v>67544.5</v>
      </c>
      <c r="G25" s="88">
        <f>F25/E25</f>
        <v>0.10108047439111077</v>
      </c>
      <c r="H25" s="15"/>
    </row>
    <row r="26" spans="1:8" ht="15.75" x14ac:dyDescent="0.25">
      <c r="A26" s="107" t="s">
        <v>21</v>
      </c>
      <c r="B26" s="13"/>
      <c r="C26" s="14"/>
      <c r="D26" s="86">
        <v>13</v>
      </c>
      <c r="E26" s="112">
        <v>106371</v>
      </c>
      <c r="F26" s="87">
        <v>106371</v>
      </c>
      <c r="G26" s="88">
        <f>F26/E26</f>
        <v>1</v>
      </c>
      <c r="H26" s="15"/>
    </row>
    <row r="27" spans="1:8" ht="15.75" x14ac:dyDescent="0.25">
      <c r="A27" s="83" t="s">
        <v>22</v>
      </c>
      <c r="B27" s="13"/>
      <c r="C27" s="14"/>
      <c r="D27" s="86"/>
      <c r="E27" s="112"/>
      <c r="F27" s="87"/>
      <c r="G27" s="88"/>
      <c r="H27" s="15"/>
    </row>
    <row r="28" spans="1:8" ht="15.75" x14ac:dyDescent="0.25">
      <c r="A28" s="83" t="s">
        <v>23</v>
      </c>
      <c r="B28" s="13"/>
      <c r="C28" s="14"/>
      <c r="D28" s="86"/>
      <c r="E28" s="112">
        <v>27283</v>
      </c>
      <c r="F28" s="87">
        <v>-15217</v>
      </c>
      <c r="G28" s="88">
        <f t="shared" ref="G28:G34" si="1">F28/E28</f>
        <v>-0.55774658212073447</v>
      </c>
      <c r="H28" s="15"/>
    </row>
    <row r="29" spans="1:8" ht="15.75" x14ac:dyDescent="0.25">
      <c r="A29" s="83" t="s">
        <v>80</v>
      </c>
      <c r="B29" s="13"/>
      <c r="C29" s="14"/>
      <c r="D29" s="86"/>
      <c r="E29" s="112"/>
      <c r="F29" s="87"/>
      <c r="G29" s="88"/>
      <c r="H29" s="15"/>
    </row>
    <row r="30" spans="1:8" ht="15.75" x14ac:dyDescent="0.25">
      <c r="A30" s="83" t="s">
        <v>73</v>
      </c>
      <c r="B30" s="13"/>
      <c r="C30" s="14"/>
      <c r="D30" s="86">
        <v>1</v>
      </c>
      <c r="E30" s="112">
        <v>115334</v>
      </c>
      <c r="F30" s="87">
        <v>26052</v>
      </c>
      <c r="G30" s="88">
        <f t="shared" si="1"/>
        <v>0.2258830873809978</v>
      </c>
      <c r="H30" s="15"/>
    </row>
    <row r="31" spans="1:8" ht="15.75" x14ac:dyDescent="0.25">
      <c r="A31" s="83" t="s">
        <v>121</v>
      </c>
      <c r="B31" s="13"/>
      <c r="C31" s="14"/>
      <c r="D31" s="86">
        <v>1</v>
      </c>
      <c r="E31" s="112">
        <v>41241</v>
      </c>
      <c r="F31" s="87">
        <v>9710</v>
      </c>
      <c r="G31" s="88">
        <f t="shared" si="1"/>
        <v>0.23544530927960039</v>
      </c>
      <c r="H31" s="15"/>
    </row>
    <row r="32" spans="1:8" ht="15.75" x14ac:dyDescent="0.25">
      <c r="A32" s="83" t="s">
        <v>57</v>
      </c>
      <c r="B32" s="13"/>
      <c r="C32" s="14"/>
      <c r="D32" s="86">
        <v>1</v>
      </c>
      <c r="E32" s="112">
        <v>153382</v>
      </c>
      <c r="F32" s="87">
        <v>36496</v>
      </c>
      <c r="G32" s="88">
        <f t="shared" si="1"/>
        <v>0.23794187062367161</v>
      </c>
      <c r="H32" s="15"/>
    </row>
    <row r="33" spans="1:8" ht="15.75" x14ac:dyDescent="0.25">
      <c r="A33" s="83" t="s">
        <v>109</v>
      </c>
      <c r="B33" s="13"/>
      <c r="C33" s="14"/>
      <c r="D33" s="86">
        <v>1</v>
      </c>
      <c r="E33" s="112">
        <v>112303</v>
      </c>
      <c r="F33" s="87">
        <v>38437</v>
      </c>
      <c r="G33" s="88">
        <f t="shared" si="1"/>
        <v>0.34226156024327042</v>
      </c>
      <c r="H33" s="15"/>
    </row>
    <row r="34" spans="1:8" ht="15.75" x14ac:dyDescent="0.25">
      <c r="A34" s="83" t="s">
        <v>114</v>
      </c>
      <c r="B34" s="13"/>
      <c r="C34" s="14"/>
      <c r="D34" s="86">
        <v>8</v>
      </c>
      <c r="E34" s="112">
        <v>1394653</v>
      </c>
      <c r="F34" s="87">
        <v>350879.5</v>
      </c>
      <c r="G34" s="88">
        <f t="shared" si="1"/>
        <v>0.25158910496015857</v>
      </c>
      <c r="H34" s="15"/>
    </row>
    <row r="35" spans="1:8" x14ac:dyDescent="0.2">
      <c r="A35" s="16" t="s">
        <v>28</v>
      </c>
      <c r="B35" s="13"/>
      <c r="C35" s="14"/>
      <c r="D35" s="90"/>
      <c r="E35" s="112">
        <v>84595</v>
      </c>
      <c r="F35" s="87">
        <v>12743</v>
      </c>
      <c r="G35" s="92"/>
      <c r="H35" s="15"/>
    </row>
    <row r="36" spans="1:8" x14ac:dyDescent="0.2">
      <c r="A36" s="16" t="s">
        <v>47</v>
      </c>
      <c r="B36" s="13"/>
      <c r="C36" s="14"/>
      <c r="D36" s="90"/>
      <c r="E36" s="112"/>
      <c r="F36" s="87"/>
      <c r="G36" s="92"/>
      <c r="H36" s="15"/>
    </row>
    <row r="37" spans="1:8" x14ac:dyDescent="0.2">
      <c r="A37" s="16" t="s">
        <v>30</v>
      </c>
      <c r="B37" s="13"/>
      <c r="C37" s="14"/>
      <c r="D37" s="90"/>
      <c r="E37" s="112"/>
      <c r="F37" s="87"/>
      <c r="G37" s="92"/>
      <c r="H37" s="15"/>
    </row>
    <row r="38" spans="1:8" x14ac:dyDescent="0.2">
      <c r="A38" s="17"/>
      <c r="B38" s="18"/>
      <c r="C38" s="14"/>
      <c r="D38" s="90"/>
      <c r="E38" s="93"/>
      <c r="F38" s="93"/>
      <c r="G38" s="92"/>
      <c r="H38" s="15"/>
    </row>
    <row r="39" spans="1:8" ht="15.75" x14ac:dyDescent="0.25">
      <c r="A39" s="19" t="s">
        <v>31</v>
      </c>
      <c r="B39" s="20"/>
      <c r="C39" s="21"/>
      <c r="D39" s="94">
        <f>SUM(D9:D38)</f>
        <v>71</v>
      </c>
      <c r="E39" s="95">
        <f>SUM(E9:E38)</f>
        <v>11492519.5</v>
      </c>
      <c r="F39" s="95">
        <f>SUM(F9:F38)</f>
        <v>1704640.5</v>
      </c>
      <c r="G39" s="96">
        <f>F39/E39</f>
        <v>0.14832609159375365</v>
      </c>
      <c r="H39" s="15"/>
    </row>
    <row r="40" spans="1:8" ht="15.75" x14ac:dyDescent="0.25">
      <c r="A40" s="22"/>
      <c r="B40" s="22"/>
      <c r="C40" s="22"/>
      <c r="D40" s="97"/>
      <c r="E40" s="98"/>
      <c r="F40" s="99"/>
      <c r="G40" s="99"/>
      <c r="H40" s="2"/>
    </row>
    <row r="41" spans="1:8" ht="18" x14ac:dyDescent="0.25">
      <c r="A41" s="23" t="s">
        <v>32</v>
      </c>
      <c r="B41" s="24"/>
      <c r="C41" s="24"/>
      <c r="D41" s="25"/>
      <c r="E41" s="100"/>
      <c r="F41" s="101"/>
      <c r="G41" s="101"/>
      <c r="H41" s="2"/>
    </row>
    <row r="42" spans="1:8" ht="15.75" x14ac:dyDescent="0.25">
      <c r="A42" s="26"/>
      <c r="B42" s="26"/>
      <c r="C42" s="26"/>
      <c r="D42" s="102"/>
      <c r="E42" s="25" t="s">
        <v>33</v>
      </c>
      <c r="F42" s="25" t="s">
        <v>33</v>
      </c>
      <c r="G42" s="25" t="s">
        <v>5</v>
      </c>
      <c r="H42" s="2"/>
    </row>
    <row r="43" spans="1:8" ht="15.75" x14ac:dyDescent="0.2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01" t="s">
        <v>35</v>
      </c>
      <c r="H43" s="2"/>
    </row>
    <row r="44" spans="1:8" ht="15.75" x14ac:dyDescent="0.25">
      <c r="A44" s="27" t="s">
        <v>36</v>
      </c>
      <c r="B44" s="28"/>
      <c r="C44" s="14"/>
      <c r="D44" s="86">
        <v>144</v>
      </c>
      <c r="E44" s="87">
        <v>15628422.199999999</v>
      </c>
      <c r="F44" s="87">
        <v>747976.99</v>
      </c>
      <c r="G44" s="88">
        <f>1-(+F44/E44)</f>
        <v>0.95213995498534709</v>
      </c>
      <c r="H44" s="15"/>
    </row>
    <row r="45" spans="1:8" ht="15.75" x14ac:dyDescent="0.25">
      <c r="A45" s="27" t="s">
        <v>37</v>
      </c>
      <c r="B45" s="28"/>
      <c r="C45" s="14"/>
      <c r="D45" s="86">
        <v>5</v>
      </c>
      <c r="E45" s="87">
        <v>2816453.99</v>
      </c>
      <c r="F45" s="87">
        <v>303087.09999999998</v>
      </c>
      <c r="G45" s="88">
        <f t="shared" ref="G45:G53" si="2">1-(+F45/E45)</f>
        <v>0.89238698694311003</v>
      </c>
      <c r="H45" s="15"/>
    </row>
    <row r="46" spans="1:8" ht="15.75" x14ac:dyDescent="0.25">
      <c r="A46" s="27" t="s">
        <v>38</v>
      </c>
      <c r="B46" s="28"/>
      <c r="C46" s="14"/>
      <c r="D46" s="86">
        <v>260</v>
      </c>
      <c r="E46" s="87">
        <v>9321323.4499999993</v>
      </c>
      <c r="F46" s="87">
        <v>672515.5</v>
      </c>
      <c r="G46" s="88">
        <f t="shared" si="2"/>
        <v>0.92785192965275765</v>
      </c>
      <c r="H46" s="15"/>
    </row>
    <row r="47" spans="1:8" ht="15.75" x14ac:dyDescent="0.25">
      <c r="A47" s="27" t="s">
        <v>39</v>
      </c>
      <c r="B47" s="28"/>
      <c r="C47" s="14"/>
      <c r="D47" s="86">
        <v>36</v>
      </c>
      <c r="E47" s="87">
        <v>3379006.67</v>
      </c>
      <c r="F47" s="87">
        <v>238140.71</v>
      </c>
      <c r="G47" s="88">
        <f t="shared" si="2"/>
        <v>0.92952345666722225</v>
      </c>
      <c r="H47" s="15"/>
    </row>
    <row r="48" spans="1:8" ht="15.75" x14ac:dyDescent="0.25">
      <c r="A48" s="27" t="s">
        <v>40</v>
      </c>
      <c r="B48" s="28"/>
      <c r="C48" s="14"/>
      <c r="D48" s="86">
        <v>111</v>
      </c>
      <c r="E48" s="87">
        <v>15722406.560000001</v>
      </c>
      <c r="F48" s="87">
        <v>901268.35</v>
      </c>
      <c r="G48" s="88">
        <f t="shared" si="2"/>
        <v>0.94267618340992709</v>
      </c>
      <c r="H48" s="15"/>
    </row>
    <row r="49" spans="1:8" ht="15.75" x14ac:dyDescent="0.25">
      <c r="A49" s="27" t="s">
        <v>41</v>
      </c>
      <c r="B49" s="28"/>
      <c r="C49" s="14"/>
      <c r="D49" s="86"/>
      <c r="E49" s="87"/>
      <c r="F49" s="87"/>
      <c r="G49" s="88"/>
      <c r="H49" s="15"/>
    </row>
    <row r="50" spans="1:8" ht="15.75" x14ac:dyDescent="0.25">
      <c r="A50" s="27" t="s">
        <v>42</v>
      </c>
      <c r="B50" s="28"/>
      <c r="C50" s="14"/>
      <c r="D50" s="86">
        <v>18</v>
      </c>
      <c r="E50" s="87">
        <v>2436910</v>
      </c>
      <c r="F50" s="87">
        <v>150170</v>
      </c>
      <c r="G50" s="88">
        <f t="shared" si="2"/>
        <v>0.93837687891633259</v>
      </c>
      <c r="H50" s="15"/>
    </row>
    <row r="51" spans="1:8" ht="15.75" x14ac:dyDescent="0.25">
      <c r="A51" s="27" t="s">
        <v>43</v>
      </c>
      <c r="B51" s="28"/>
      <c r="C51" s="14"/>
      <c r="D51" s="86">
        <v>3</v>
      </c>
      <c r="E51" s="87">
        <v>358940</v>
      </c>
      <c r="F51" s="87">
        <v>22000</v>
      </c>
      <c r="G51" s="88">
        <f t="shared" si="2"/>
        <v>0.93870841923441239</v>
      </c>
      <c r="H51" s="15"/>
    </row>
    <row r="52" spans="1:8" ht="15.75" x14ac:dyDescent="0.25">
      <c r="A52" s="27" t="s">
        <v>44</v>
      </c>
      <c r="B52" s="28"/>
      <c r="C52" s="14"/>
      <c r="D52" s="86">
        <v>3</v>
      </c>
      <c r="E52" s="87">
        <v>540825</v>
      </c>
      <c r="F52" s="87">
        <v>35351</v>
      </c>
      <c r="G52" s="88">
        <f t="shared" si="2"/>
        <v>0.934635048305829</v>
      </c>
      <c r="H52" s="15"/>
    </row>
    <row r="53" spans="1:8" ht="15.75" x14ac:dyDescent="0.25">
      <c r="A53" s="29" t="s">
        <v>64</v>
      </c>
      <c r="B53" s="30"/>
      <c r="C53" s="14"/>
      <c r="D53" s="86">
        <v>2</v>
      </c>
      <c r="E53" s="87">
        <v>508300</v>
      </c>
      <c r="F53" s="87">
        <v>79600</v>
      </c>
      <c r="G53" s="88">
        <f t="shared" si="2"/>
        <v>0.84339956718473341</v>
      </c>
      <c r="H53" s="15"/>
    </row>
    <row r="54" spans="1:8" ht="15.75" x14ac:dyDescent="0.25">
      <c r="A54" s="27" t="s">
        <v>65</v>
      </c>
      <c r="B54" s="30"/>
      <c r="C54" s="14"/>
      <c r="D54" s="86">
        <v>1429</v>
      </c>
      <c r="E54" s="87">
        <v>96849609.909999996</v>
      </c>
      <c r="F54" s="87">
        <v>10710520.359999999</v>
      </c>
      <c r="G54" s="88">
        <f>1-(+F54/E54)</f>
        <v>0.88941080537182304</v>
      </c>
      <c r="H54" s="15"/>
    </row>
    <row r="55" spans="1:8" ht="15.75" x14ac:dyDescent="0.25">
      <c r="A55" s="27" t="s">
        <v>66</v>
      </c>
      <c r="B55" s="30"/>
      <c r="C55" s="14"/>
      <c r="D55" s="86">
        <v>22</v>
      </c>
      <c r="E55" s="87">
        <v>854710.12</v>
      </c>
      <c r="F55" s="87">
        <v>120009.64</v>
      </c>
      <c r="G55" s="88">
        <f>1-(+F55/E55)</f>
        <v>0.85959024329792655</v>
      </c>
      <c r="H55" s="15"/>
    </row>
    <row r="56" spans="1:8" ht="15.75" x14ac:dyDescent="0.25">
      <c r="A56" s="85" t="s">
        <v>143</v>
      </c>
      <c r="B56" s="30"/>
      <c r="C56" s="14"/>
      <c r="D56" s="86"/>
      <c r="E56" s="87"/>
      <c r="F56" s="87"/>
      <c r="G56" s="88"/>
      <c r="H56" s="15"/>
    </row>
    <row r="57" spans="1:8" x14ac:dyDescent="0.2">
      <c r="A57" s="16" t="s">
        <v>45</v>
      </c>
      <c r="B57" s="30"/>
      <c r="C57" s="14"/>
      <c r="D57" s="90"/>
      <c r="E57" s="109"/>
      <c r="F57" s="87"/>
      <c r="G57" s="92"/>
      <c r="H57" s="15"/>
    </row>
    <row r="58" spans="1:8" x14ac:dyDescent="0.2">
      <c r="A58" s="16" t="s">
        <v>46</v>
      </c>
      <c r="B58" s="28"/>
      <c r="C58" s="14"/>
      <c r="D58" s="90"/>
      <c r="E58" s="109"/>
      <c r="F58" s="87"/>
      <c r="G58" s="92"/>
      <c r="H58" s="15"/>
    </row>
    <row r="59" spans="1:8" x14ac:dyDescent="0.2">
      <c r="A59" s="16" t="s">
        <v>47</v>
      </c>
      <c r="B59" s="28"/>
      <c r="C59" s="14"/>
      <c r="D59" s="90"/>
      <c r="E59" s="108"/>
      <c r="F59" s="87"/>
      <c r="G59" s="92"/>
      <c r="H59" s="15"/>
    </row>
    <row r="60" spans="1:8" x14ac:dyDescent="0.2">
      <c r="A60" s="16" t="s">
        <v>30</v>
      </c>
      <c r="B60" s="28"/>
      <c r="C60" s="14"/>
      <c r="D60" s="90"/>
      <c r="E60" s="108"/>
      <c r="F60" s="87"/>
      <c r="G60" s="92"/>
      <c r="H60" s="15"/>
    </row>
    <row r="61" spans="1:8" ht="15.75" x14ac:dyDescent="0.25">
      <c r="A61" s="32"/>
      <c r="B61" s="18"/>
      <c r="C61" s="14"/>
      <c r="D61" s="90"/>
      <c r="E61" s="110"/>
      <c r="F61" s="93"/>
      <c r="G61" s="92"/>
      <c r="H61" s="15"/>
    </row>
    <row r="62" spans="1:8" ht="15.75" x14ac:dyDescent="0.25">
      <c r="A62" s="20" t="s">
        <v>48</v>
      </c>
      <c r="B62" s="20"/>
      <c r="C62" s="21"/>
      <c r="D62" s="94">
        <f>SUM(D44:D58)</f>
        <v>2033</v>
      </c>
      <c r="E62" s="95">
        <f>SUM(E44:E61)</f>
        <v>148416907.90000001</v>
      </c>
      <c r="F62" s="95">
        <f>SUM(F44:F61)</f>
        <v>13980639.65</v>
      </c>
      <c r="G62" s="96">
        <f>1-(F62/E62)</f>
        <v>0.90580157040180465</v>
      </c>
      <c r="H62" s="15"/>
    </row>
    <row r="63" spans="1:8" x14ac:dyDescent="0.2">
      <c r="A63" s="33"/>
      <c r="B63" s="33"/>
      <c r="C63" s="50"/>
      <c r="D63" s="111"/>
      <c r="E63" s="105"/>
      <c r="F63" s="34"/>
      <c r="G63" s="34"/>
      <c r="H63" s="2"/>
    </row>
    <row r="64" spans="1:8" ht="18" x14ac:dyDescent="0.25">
      <c r="A64" s="35" t="s">
        <v>49</v>
      </c>
      <c r="B64" s="36"/>
      <c r="C64" s="39"/>
      <c r="D64" s="51"/>
      <c r="E64" s="36"/>
      <c r="F64" s="37">
        <f>F62+F39</f>
        <v>15685280.15</v>
      </c>
      <c r="G64" s="36"/>
      <c r="H64" s="2"/>
    </row>
    <row r="65" spans="1:8" ht="18" x14ac:dyDescent="0.25">
      <c r="A65" s="38"/>
      <c r="B65" s="39"/>
      <c r="C65" s="39"/>
      <c r="D65" s="51"/>
      <c r="E65" s="36"/>
      <c r="F65" s="37"/>
      <c r="G65" s="36"/>
      <c r="H65" s="2"/>
    </row>
    <row r="66" spans="1:8" ht="18" x14ac:dyDescent="0.25">
      <c r="A66" s="38"/>
      <c r="B66" s="39"/>
      <c r="C66" s="39"/>
      <c r="D66" s="51"/>
      <c r="E66" s="36"/>
      <c r="F66" s="37"/>
      <c r="G66" s="36"/>
      <c r="H66" s="2"/>
    </row>
    <row r="67" spans="1:8" ht="15.75" x14ac:dyDescent="0.25">
      <c r="A67" s="4" t="s">
        <v>50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51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 t="s">
        <v>52</v>
      </c>
      <c r="B69" s="40"/>
      <c r="C69" s="40"/>
      <c r="D69" s="40"/>
      <c r="E69" s="40"/>
      <c r="F69" s="41"/>
      <c r="G69" s="40"/>
      <c r="H69" s="2"/>
    </row>
    <row r="70" spans="1:8" ht="15.75" x14ac:dyDescent="0.25">
      <c r="A70" s="4"/>
      <c r="B70" s="40"/>
      <c r="C70" s="40"/>
      <c r="D70" s="40"/>
      <c r="E70" s="40"/>
      <c r="F70" s="41"/>
      <c r="G70" s="40"/>
      <c r="H70" s="2"/>
    </row>
    <row r="71" spans="1:8" ht="18" x14ac:dyDescent="0.25">
      <c r="A71" s="42" t="s">
        <v>53</v>
      </c>
      <c r="B71" s="39"/>
      <c r="C71" s="39"/>
      <c r="D71" s="39"/>
      <c r="E71" s="39"/>
      <c r="F71" s="37"/>
      <c r="G71" s="39"/>
      <c r="H71" s="2"/>
    </row>
    <row r="72" spans="1:8" ht="18" x14ac:dyDescent="0.25">
      <c r="A72" s="43"/>
      <c r="B72" s="39"/>
      <c r="C72" s="39"/>
      <c r="D72" s="39"/>
      <c r="E72" s="37"/>
      <c r="F72" s="2"/>
      <c r="G72" s="2"/>
      <c r="H72" s="2"/>
    </row>
    <row r="73" spans="1:8" ht="18" x14ac:dyDescent="0.25">
      <c r="A73" s="43"/>
      <c r="B73" s="39"/>
      <c r="C73" s="39"/>
      <c r="D73" s="39"/>
      <c r="E73" s="44"/>
      <c r="F73" s="2"/>
      <c r="G73" s="2"/>
      <c r="H73" s="2"/>
    </row>
    <row r="74" spans="1:8" ht="18" x14ac:dyDescent="0.25">
      <c r="A74" s="43"/>
      <c r="B74" s="39"/>
      <c r="C74" s="39"/>
      <c r="D74" s="39"/>
      <c r="E74" s="45"/>
      <c r="F74" s="2"/>
      <c r="G74" s="2"/>
      <c r="H74" s="2"/>
    </row>
    <row r="75" spans="1:8" ht="18" x14ac:dyDescent="0.25">
      <c r="A75" s="43"/>
      <c r="B75" s="39"/>
      <c r="C75" s="39"/>
      <c r="D75" s="39"/>
      <c r="E75" s="46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37"/>
      <c r="F77" s="2"/>
      <c r="G77" s="2"/>
      <c r="H77" s="2"/>
    </row>
    <row r="78" spans="1:8" ht="18" x14ac:dyDescent="0.25">
      <c r="A78" s="43"/>
      <c r="B78" s="39"/>
      <c r="C78" s="39"/>
      <c r="D78" s="39"/>
      <c r="E78" s="44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5"/>
      <c r="F81" s="2"/>
      <c r="G81" s="2"/>
      <c r="H81" s="2"/>
    </row>
    <row r="82" spans="1:8" ht="18" x14ac:dyDescent="0.25">
      <c r="A82" s="43"/>
      <c r="B82" s="39"/>
      <c r="C82" s="39"/>
      <c r="D82" s="39"/>
      <c r="E82" s="47"/>
      <c r="F82" s="2"/>
      <c r="G82" s="2"/>
      <c r="H82" s="2"/>
    </row>
    <row r="83" spans="1:8" ht="18" x14ac:dyDescent="0.25">
      <c r="A83" s="43"/>
      <c r="B83" s="39"/>
      <c r="C83" s="39"/>
      <c r="D83" s="39"/>
      <c r="E83" s="39"/>
      <c r="F83" s="2"/>
      <c r="G83" s="2"/>
      <c r="H83" s="2"/>
    </row>
    <row r="84" spans="1:8" ht="15.75" x14ac:dyDescent="0.25">
      <c r="A84" s="48"/>
      <c r="B84" s="2"/>
      <c r="C84" s="2"/>
      <c r="D84" s="2"/>
      <c r="E84" s="2"/>
      <c r="F84" s="2"/>
      <c r="G84" s="2"/>
      <c r="H84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zoomScale="87" workbookViewId="0">
      <selection activeCell="D9" sqref="D9"/>
    </sheetView>
  </sheetViews>
  <sheetFormatPr defaultRowHeight="23.25" x14ac:dyDescent="0.35"/>
  <cols>
    <col min="1" max="1" width="9.6640625" style="53" customWidth="1"/>
    <col min="2" max="2" width="15.6640625" style="53" customWidth="1"/>
    <col min="3" max="3" width="3.6640625" style="53" customWidth="1"/>
    <col min="4" max="4" width="7.6640625" style="53" customWidth="1"/>
    <col min="5" max="6" width="14.6640625" style="53" customWidth="1"/>
    <col min="7" max="7" width="11.6640625" style="53" customWidth="1"/>
    <col min="8" max="16384" width="8.88671875" style="53"/>
  </cols>
  <sheetData>
    <row r="1" spans="1:8" ht="23.25" customHeight="1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 x14ac:dyDescent="0.35">
      <c r="A3" s="1" t="str">
        <f>ARG!$A$3</f>
        <v>MONTH ENDED:   DECEMBER 2019</v>
      </c>
      <c r="B3" s="2"/>
      <c r="C3" s="2"/>
      <c r="D3" s="2"/>
      <c r="E3" s="2"/>
      <c r="F3" s="2"/>
      <c r="G3" s="2"/>
      <c r="H3" s="2"/>
    </row>
    <row r="4" spans="1:8" ht="15.75" customHeight="1" x14ac:dyDescent="0.35">
      <c r="A4" s="4"/>
      <c r="B4" s="4"/>
      <c r="C4" s="4"/>
      <c r="D4" s="4"/>
      <c r="E4" s="4"/>
      <c r="F4" s="5"/>
      <c r="G4" s="5"/>
      <c r="H4" s="2"/>
    </row>
    <row r="5" spans="1:8" ht="23.25" customHeight="1" x14ac:dyDescent="0.35">
      <c r="A5" s="2"/>
      <c r="B5" s="4"/>
      <c r="C5" s="4"/>
      <c r="D5" s="6" t="s">
        <v>75</v>
      </c>
      <c r="E5" s="7"/>
      <c r="F5" s="8"/>
      <c r="G5" s="5"/>
      <c r="H5" s="2"/>
    </row>
    <row r="6" spans="1:8" ht="15.75" customHeight="1" x14ac:dyDescent="0.35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 x14ac:dyDescent="0.3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 x14ac:dyDescent="0.3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 x14ac:dyDescent="0.35">
      <c r="A9" s="106" t="s">
        <v>10</v>
      </c>
      <c r="B9" s="13"/>
      <c r="C9" s="14"/>
      <c r="D9" s="86">
        <v>4</v>
      </c>
      <c r="E9" s="87">
        <v>313484</v>
      </c>
      <c r="F9" s="87">
        <v>21113</v>
      </c>
      <c r="G9" s="88">
        <f>F9/E9</f>
        <v>6.7349529800563981E-2</v>
      </c>
      <c r="H9" s="15"/>
    </row>
    <row r="10" spans="1:8" ht="15.75" customHeight="1" x14ac:dyDescent="0.35">
      <c r="A10" s="106" t="s">
        <v>11</v>
      </c>
      <c r="B10" s="13"/>
      <c r="C10" s="14"/>
      <c r="D10" s="86"/>
      <c r="E10" s="87"/>
      <c r="F10" s="87"/>
      <c r="G10" s="88"/>
      <c r="H10" s="15"/>
    </row>
    <row r="11" spans="1:8" ht="15.75" customHeight="1" x14ac:dyDescent="0.35">
      <c r="A11" s="106" t="s">
        <v>76</v>
      </c>
      <c r="B11" s="13"/>
      <c r="C11" s="14"/>
      <c r="D11" s="86"/>
      <c r="E11" s="87"/>
      <c r="F11" s="87"/>
      <c r="G11" s="88"/>
      <c r="H11" s="15"/>
    </row>
    <row r="12" spans="1:8" ht="15.75" customHeight="1" x14ac:dyDescent="0.35">
      <c r="A12" s="106" t="s">
        <v>12</v>
      </c>
      <c r="B12" s="13"/>
      <c r="C12" s="14"/>
      <c r="D12" s="86"/>
      <c r="E12" s="87"/>
      <c r="F12" s="87"/>
      <c r="G12" s="88"/>
      <c r="H12" s="15"/>
    </row>
    <row r="13" spans="1:8" ht="15.75" customHeight="1" x14ac:dyDescent="0.35">
      <c r="A13" s="106" t="s">
        <v>128</v>
      </c>
      <c r="B13" s="13"/>
      <c r="C13" s="14"/>
      <c r="D13" s="86"/>
      <c r="E13" s="87"/>
      <c r="F13" s="87"/>
      <c r="G13" s="88"/>
      <c r="H13" s="15"/>
    </row>
    <row r="14" spans="1:8" ht="15.75" customHeight="1" x14ac:dyDescent="0.35">
      <c r="A14" s="106" t="s">
        <v>108</v>
      </c>
      <c r="B14" s="13"/>
      <c r="C14" s="14"/>
      <c r="D14" s="86">
        <v>1</v>
      </c>
      <c r="E14" s="87">
        <v>39099</v>
      </c>
      <c r="F14" s="87">
        <v>8546</v>
      </c>
      <c r="G14" s="88">
        <f>F14/E14</f>
        <v>0.21857336504769942</v>
      </c>
      <c r="H14" s="15"/>
    </row>
    <row r="15" spans="1:8" ht="15.75" customHeight="1" x14ac:dyDescent="0.35">
      <c r="A15" s="106" t="s">
        <v>61</v>
      </c>
      <c r="B15" s="13"/>
      <c r="C15" s="14"/>
      <c r="D15" s="86">
        <v>1</v>
      </c>
      <c r="E15" s="87">
        <v>75471</v>
      </c>
      <c r="F15" s="87">
        <v>20265</v>
      </c>
      <c r="G15" s="88">
        <f>F15/E15</f>
        <v>0.26851373375203719</v>
      </c>
      <c r="H15" s="15"/>
    </row>
    <row r="16" spans="1:8" ht="15.75" customHeight="1" x14ac:dyDescent="0.35">
      <c r="A16" s="106" t="s">
        <v>77</v>
      </c>
      <c r="B16" s="13"/>
      <c r="C16" s="14"/>
      <c r="D16" s="86"/>
      <c r="E16" s="87"/>
      <c r="F16" s="87"/>
      <c r="G16" s="88"/>
      <c r="H16" s="15"/>
    </row>
    <row r="17" spans="1:8" ht="15.75" customHeight="1" x14ac:dyDescent="0.35">
      <c r="A17" s="106" t="s">
        <v>25</v>
      </c>
      <c r="B17" s="13"/>
      <c r="C17" s="14"/>
      <c r="D17" s="86">
        <v>1</v>
      </c>
      <c r="E17" s="87">
        <v>14616</v>
      </c>
      <c r="F17" s="87">
        <v>244</v>
      </c>
      <c r="G17" s="88">
        <f>F17/E17</f>
        <v>1.6694033935413247E-2</v>
      </c>
      <c r="H17" s="15"/>
    </row>
    <row r="18" spans="1:8" ht="15.75" customHeight="1" x14ac:dyDescent="0.35">
      <c r="A18" s="106" t="s">
        <v>14</v>
      </c>
      <c r="B18" s="13"/>
      <c r="C18" s="14"/>
      <c r="D18" s="86">
        <v>2</v>
      </c>
      <c r="E18" s="87">
        <v>176645</v>
      </c>
      <c r="F18" s="87">
        <v>37151.5</v>
      </c>
      <c r="G18" s="88">
        <f>F18/E18</f>
        <v>0.21031730306547031</v>
      </c>
      <c r="H18" s="15"/>
    </row>
    <row r="19" spans="1:8" ht="15.75" customHeight="1" x14ac:dyDescent="0.35">
      <c r="A19" s="106" t="s">
        <v>15</v>
      </c>
      <c r="B19" s="13"/>
      <c r="C19" s="14"/>
      <c r="D19" s="86"/>
      <c r="E19" s="87"/>
      <c r="F19" s="87"/>
      <c r="G19" s="88"/>
      <c r="H19" s="15"/>
    </row>
    <row r="20" spans="1:8" ht="15.75" customHeight="1" x14ac:dyDescent="0.35">
      <c r="A20" s="106" t="s">
        <v>16</v>
      </c>
      <c r="B20" s="13"/>
      <c r="C20" s="14"/>
      <c r="D20" s="86"/>
      <c r="E20" s="87"/>
      <c r="F20" s="87"/>
      <c r="G20" s="88"/>
      <c r="H20" s="15"/>
    </row>
    <row r="21" spans="1:8" ht="15.75" customHeight="1" x14ac:dyDescent="0.35">
      <c r="A21" s="106" t="s">
        <v>78</v>
      </c>
      <c r="B21" s="13"/>
      <c r="C21" s="14"/>
      <c r="D21" s="86"/>
      <c r="E21" s="87"/>
      <c r="F21" s="87"/>
      <c r="G21" s="88"/>
      <c r="H21" s="15"/>
    </row>
    <row r="22" spans="1:8" ht="15.75" customHeight="1" x14ac:dyDescent="0.35">
      <c r="A22" s="106" t="s">
        <v>145</v>
      </c>
      <c r="B22" s="13"/>
      <c r="C22" s="14"/>
      <c r="D22" s="86"/>
      <c r="E22" s="87"/>
      <c r="F22" s="87"/>
      <c r="G22" s="88"/>
      <c r="H22" s="15"/>
    </row>
    <row r="23" spans="1:8" ht="15.75" customHeight="1" x14ac:dyDescent="0.35">
      <c r="A23" s="106" t="s">
        <v>18</v>
      </c>
      <c r="B23" s="13"/>
      <c r="C23" s="14"/>
      <c r="D23" s="86"/>
      <c r="E23" s="87"/>
      <c r="F23" s="87"/>
      <c r="G23" s="88"/>
      <c r="H23" s="15"/>
    </row>
    <row r="24" spans="1:8" ht="15.75" customHeight="1" x14ac:dyDescent="0.35">
      <c r="A24" s="106" t="s">
        <v>19</v>
      </c>
      <c r="B24" s="13"/>
      <c r="C24" s="14"/>
      <c r="D24" s="86"/>
      <c r="E24" s="87"/>
      <c r="F24" s="87"/>
      <c r="G24" s="88"/>
      <c r="H24" s="15"/>
    </row>
    <row r="25" spans="1:8" ht="15.75" customHeight="1" x14ac:dyDescent="0.35">
      <c r="A25" s="107" t="s">
        <v>20</v>
      </c>
      <c r="B25" s="13"/>
      <c r="C25" s="14"/>
      <c r="D25" s="86"/>
      <c r="E25" s="87"/>
      <c r="F25" s="87"/>
      <c r="G25" s="88"/>
      <c r="H25" s="15"/>
    </row>
    <row r="26" spans="1:8" ht="15.75" customHeight="1" x14ac:dyDescent="0.35">
      <c r="A26" s="107" t="s">
        <v>21</v>
      </c>
      <c r="B26" s="13"/>
      <c r="C26" s="14"/>
      <c r="D26" s="86"/>
      <c r="E26" s="87"/>
      <c r="F26" s="87"/>
      <c r="G26" s="88"/>
      <c r="H26" s="15"/>
    </row>
    <row r="27" spans="1:8" ht="15.75" customHeight="1" x14ac:dyDescent="0.35">
      <c r="A27" s="83" t="s">
        <v>22</v>
      </c>
      <c r="B27" s="13"/>
      <c r="C27" s="14"/>
      <c r="D27" s="86"/>
      <c r="E27" s="87"/>
      <c r="F27" s="87"/>
      <c r="G27" s="88"/>
      <c r="H27" s="15"/>
    </row>
    <row r="28" spans="1:8" ht="15.75" customHeight="1" x14ac:dyDescent="0.35">
      <c r="A28" s="83" t="s">
        <v>23</v>
      </c>
      <c r="B28" s="13"/>
      <c r="C28" s="14"/>
      <c r="D28" s="86"/>
      <c r="E28" s="87"/>
      <c r="F28" s="87"/>
      <c r="G28" s="88"/>
      <c r="H28" s="15"/>
    </row>
    <row r="29" spans="1:8" ht="15.75" customHeight="1" x14ac:dyDescent="0.35">
      <c r="A29" s="83" t="s">
        <v>24</v>
      </c>
      <c r="B29" s="13"/>
      <c r="C29" s="14"/>
      <c r="D29" s="86"/>
      <c r="E29" s="87"/>
      <c r="F29" s="87"/>
      <c r="G29" s="88"/>
      <c r="H29" s="15"/>
    </row>
    <row r="30" spans="1:8" ht="15.75" customHeight="1" x14ac:dyDescent="0.35">
      <c r="A30" s="83" t="s">
        <v>124</v>
      </c>
      <c r="B30" s="13"/>
      <c r="C30" s="14"/>
      <c r="D30" s="86"/>
      <c r="E30" s="87"/>
      <c r="F30" s="87"/>
      <c r="G30" s="88"/>
      <c r="H30" s="15"/>
    </row>
    <row r="31" spans="1:8" ht="15.75" customHeight="1" x14ac:dyDescent="0.35">
      <c r="A31" s="83" t="s">
        <v>27</v>
      </c>
      <c r="B31" s="13"/>
      <c r="C31" s="14"/>
      <c r="D31" s="86">
        <v>1</v>
      </c>
      <c r="E31" s="87">
        <v>81044</v>
      </c>
      <c r="F31" s="87">
        <v>23408.5</v>
      </c>
      <c r="G31" s="88">
        <f>F31/E31</f>
        <v>0.2888369280884458</v>
      </c>
      <c r="H31" s="15"/>
    </row>
    <row r="32" spans="1:8" ht="15.75" customHeight="1" x14ac:dyDescent="0.35">
      <c r="A32" s="83" t="s">
        <v>57</v>
      </c>
      <c r="B32" s="13"/>
      <c r="C32" s="14"/>
      <c r="D32" s="86"/>
      <c r="E32" s="87"/>
      <c r="F32" s="87"/>
      <c r="G32" s="88"/>
      <c r="H32" s="15"/>
    </row>
    <row r="33" spans="1:8" ht="15.75" customHeight="1" x14ac:dyDescent="0.35">
      <c r="A33" s="83" t="s">
        <v>132</v>
      </c>
      <c r="B33" s="13"/>
      <c r="C33" s="14"/>
      <c r="D33" s="86"/>
      <c r="E33" s="87"/>
      <c r="F33" s="87"/>
      <c r="G33" s="88"/>
      <c r="H33" s="15"/>
    </row>
    <row r="34" spans="1:8" ht="15.75" customHeight="1" x14ac:dyDescent="0.35">
      <c r="A34" s="83" t="s">
        <v>148</v>
      </c>
      <c r="B34" s="13"/>
      <c r="C34" s="14"/>
      <c r="D34" s="86"/>
      <c r="E34" s="87"/>
      <c r="F34" s="87"/>
      <c r="G34" s="88"/>
      <c r="H34" s="15"/>
    </row>
    <row r="35" spans="1:8" ht="15.75" customHeight="1" x14ac:dyDescent="0.35">
      <c r="A35" s="16" t="s">
        <v>28</v>
      </c>
      <c r="B35" s="13"/>
      <c r="C35" s="14"/>
      <c r="D35" s="90"/>
      <c r="E35" s="108"/>
      <c r="F35" s="87"/>
      <c r="G35" s="92"/>
      <c r="H35" s="15"/>
    </row>
    <row r="36" spans="1:8" ht="15.75" customHeight="1" x14ac:dyDescent="0.35">
      <c r="A36" s="16" t="s">
        <v>47</v>
      </c>
      <c r="B36" s="13"/>
      <c r="C36" s="14"/>
      <c r="D36" s="90"/>
      <c r="E36" s="108"/>
      <c r="F36" s="87"/>
      <c r="G36" s="92"/>
      <c r="H36" s="15"/>
    </row>
    <row r="37" spans="1:8" ht="15.75" customHeight="1" x14ac:dyDescent="0.35">
      <c r="A37" s="16" t="s">
        <v>30</v>
      </c>
      <c r="B37" s="13"/>
      <c r="C37" s="14"/>
      <c r="D37" s="90"/>
      <c r="E37" s="91"/>
      <c r="F37" s="89"/>
      <c r="G37" s="92"/>
      <c r="H37" s="15"/>
    </row>
    <row r="38" spans="1:8" ht="15.75" customHeight="1" x14ac:dyDescent="0.35">
      <c r="A38" s="17"/>
      <c r="B38" s="18"/>
      <c r="C38" s="14"/>
      <c r="D38" s="90"/>
      <c r="E38" s="93"/>
      <c r="F38" s="93"/>
      <c r="G38" s="92"/>
      <c r="H38" s="15"/>
    </row>
    <row r="39" spans="1:8" ht="15.75" customHeight="1" x14ac:dyDescent="0.35">
      <c r="A39" s="19" t="s">
        <v>31</v>
      </c>
      <c r="B39" s="20"/>
      <c r="C39" s="21"/>
      <c r="D39" s="94">
        <f>SUM(D9:D38)</f>
        <v>10</v>
      </c>
      <c r="E39" s="95">
        <f>SUM(E9:E38)</f>
        <v>700359</v>
      </c>
      <c r="F39" s="95">
        <f>SUM(F9:F38)</f>
        <v>110728</v>
      </c>
      <c r="G39" s="96">
        <f>F39/E39</f>
        <v>0.15810177351900953</v>
      </c>
      <c r="H39" s="15"/>
    </row>
    <row r="40" spans="1:8" ht="15.75" customHeight="1" x14ac:dyDescent="0.35">
      <c r="A40" s="22"/>
      <c r="B40" s="22"/>
      <c r="C40" s="22"/>
      <c r="D40" s="97"/>
      <c r="E40" s="98"/>
      <c r="F40" s="99"/>
      <c r="G40" s="99"/>
      <c r="H40" s="2"/>
    </row>
    <row r="41" spans="1:8" ht="15.75" customHeight="1" x14ac:dyDescent="0.35">
      <c r="A41" s="23" t="s">
        <v>32</v>
      </c>
      <c r="B41" s="24"/>
      <c r="C41" s="24"/>
      <c r="D41" s="25"/>
      <c r="E41" s="100"/>
      <c r="F41" s="101"/>
      <c r="G41" s="101"/>
      <c r="H41" s="2"/>
    </row>
    <row r="42" spans="1:8" ht="15.75" customHeight="1" x14ac:dyDescent="0.35">
      <c r="A42" s="26"/>
      <c r="B42" s="26"/>
      <c r="C42" s="26"/>
      <c r="D42" s="102"/>
      <c r="E42" s="25" t="s">
        <v>33</v>
      </c>
      <c r="F42" s="25" t="s">
        <v>33</v>
      </c>
      <c r="G42" s="25" t="s">
        <v>5</v>
      </c>
      <c r="H42" s="2"/>
    </row>
    <row r="43" spans="1:8" ht="15.75" customHeight="1" x14ac:dyDescent="0.3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01" t="s">
        <v>35</v>
      </c>
      <c r="H43" s="2"/>
    </row>
    <row r="44" spans="1:8" ht="15.75" customHeight="1" x14ac:dyDescent="0.35">
      <c r="A44" s="27" t="s">
        <v>36</v>
      </c>
      <c r="B44" s="28"/>
      <c r="C44" s="14"/>
      <c r="D44" s="86">
        <v>24</v>
      </c>
      <c r="E44" s="87">
        <v>1062443.8</v>
      </c>
      <c r="F44" s="87">
        <v>42842.3</v>
      </c>
      <c r="G44" s="88">
        <f>1-(+F44/E44)</f>
        <v>0.9596757023759751</v>
      </c>
      <c r="H44" s="15"/>
    </row>
    <row r="45" spans="1:8" ht="15.75" customHeight="1" x14ac:dyDescent="0.35">
      <c r="A45" s="27" t="s">
        <v>37</v>
      </c>
      <c r="B45" s="28"/>
      <c r="C45" s="14"/>
      <c r="D45" s="86"/>
      <c r="E45" s="87"/>
      <c r="F45" s="87"/>
      <c r="G45" s="88"/>
      <c r="H45" s="15"/>
    </row>
    <row r="46" spans="1:8" ht="15.75" customHeight="1" x14ac:dyDescent="0.35">
      <c r="A46" s="27" t="s">
        <v>38</v>
      </c>
      <c r="B46" s="28"/>
      <c r="C46" s="14"/>
      <c r="D46" s="86">
        <v>38</v>
      </c>
      <c r="E46" s="87">
        <v>1253482.5</v>
      </c>
      <c r="F46" s="87">
        <v>110961</v>
      </c>
      <c r="G46" s="88">
        <f>1-(+F46/E46)</f>
        <v>0.91147782278571898</v>
      </c>
      <c r="H46" s="15"/>
    </row>
    <row r="47" spans="1:8" ht="15.75" customHeight="1" x14ac:dyDescent="0.35">
      <c r="A47" s="27" t="s">
        <v>39</v>
      </c>
      <c r="B47" s="28"/>
      <c r="C47" s="14"/>
      <c r="D47" s="86">
        <v>12</v>
      </c>
      <c r="E47" s="87">
        <v>791407.5</v>
      </c>
      <c r="F47" s="87">
        <v>100672.5</v>
      </c>
      <c r="G47" s="88">
        <f>1-(+F47/E47)</f>
        <v>0.87279309331791777</v>
      </c>
      <c r="H47" s="15"/>
    </row>
    <row r="48" spans="1:8" ht="15.75" customHeight="1" x14ac:dyDescent="0.35">
      <c r="A48" s="27" t="s">
        <v>40</v>
      </c>
      <c r="B48" s="28"/>
      <c r="C48" s="14"/>
      <c r="D48" s="86">
        <v>32</v>
      </c>
      <c r="E48" s="87">
        <v>1200503.07</v>
      </c>
      <c r="F48" s="87">
        <v>124034.07</v>
      </c>
      <c r="G48" s="88">
        <f>1-(+F48/E48)</f>
        <v>0.89668158866099357</v>
      </c>
      <c r="H48" s="15"/>
    </row>
    <row r="49" spans="1:8" ht="15.75" customHeight="1" x14ac:dyDescent="0.35">
      <c r="A49" s="27" t="s">
        <v>41</v>
      </c>
      <c r="B49" s="28"/>
      <c r="C49" s="14"/>
      <c r="D49" s="86"/>
      <c r="E49" s="87"/>
      <c r="F49" s="87"/>
      <c r="G49" s="88"/>
      <c r="H49" s="15"/>
    </row>
    <row r="50" spans="1:8" ht="15.75" customHeight="1" x14ac:dyDescent="0.35">
      <c r="A50" s="27" t="s">
        <v>42</v>
      </c>
      <c r="B50" s="28"/>
      <c r="C50" s="14"/>
      <c r="D50" s="86">
        <v>11</v>
      </c>
      <c r="E50" s="87">
        <v>776322</v>
      </c>
      <c r="F50" s="87">
        <v>35941</v>
      </c>
      <c r="G50" s="88">
        <f>1-(+F50/E50)</f>
        <v>0.95370348901615565</v>
      </c>
      <c r="H50" s="15"/>
    </row>
    <row r="51" spans="1:8" ht="15.75" customHeight="1" x14ac:dyDescent="0.35">
      <c r="A51" s="27" t="s">
        <v>43</v>
      </c>
      <c r="B51" s="28"/>
      <c r="C51" s="14"/>
      <c r="D51" s="86"/>
      <c r="E51" s="87"/>
      <c r="F51" s="87"/>
      <c r="G51" s="88"/>
      <c r="H51" s="15"/>
    </row>
    <row r="52" spans="1:8" ht="15.75" customHeight="1" x14ac:dyDescent="0.35">
      <c r="A52" s="27" t="s">
        <v>44</v>
      </c>
      <c r="B52" s="28"/>
      <c r="C52" s="14"/>
      <c r="D52" s="86"/>
      <c r="E52" s="87"/>
      <c r="F52" s="87"/>
      <c r="G52" s="88"/>
      <c r="H52" s="15"/>
    </row>
    <row r="53" spans="1:8" ht="15.75" customHeight="1" x14ac:dyDescent="0.35">
      <c r="A53" s="27" t="s">
        <v>65</v>
      </c>
      <c r="B53" s="30"/>
      <c r="C53" s="14"/>
      <c r="D53" s="86">
        <v>323</v>
      </c>
      <c r="E53" s="87">
        <v>19148995.23</v>
      </c>
      <c r="F53" s="87">
        <v>2264342.75</v>
      </c>
      <c r="G53" s="88">
        <f>1-(+F53/E53)</f>
        <v>0.8817513544286365</v>
      </c>
      <c r="H53" s="15"/>
    </row>
    <row r="54" spans="1:8" ht="15.75" customHeight="1" x14ac:dyDescent="0.35">
      <c r="A54" s="27" t="s">
        <v>66</v>
      </c>
      <c r="B54" s="30"/>
      <c r="C54" s="14"/>
      <c r="D54" s="86"/>
      <c r="E54" s="87"/>
      <c r="F54" s="87"/>
      <c r="G54" s="88"/>
      <c r="H54" s="15"/>
    </row>
    <row r="55" spans="1:8" ht="15.75" customHeight="1" x14ac:dyDescent="0.35">
      <c r="A55" s="31" t="s">
        <v>45</v>
      </c>
      <c r="B55" s="30"/>
      <c r="C55" s="14"/>
      <c r="D55" s="90"/>
      <c r="E55" s="109"/>
      <c r="F55" s="87"/>
      <c r="G55" s="92"/>
      <c r="H55" s="15"/>
    </row>
    <row r="56" spans="1:8" ht="15.75" customHeight="1" x14ac:dyDescent="0.35">
      <c r="A56" s="16" t="s">
        <v>46</v>
      </c>
      <c r="B56" s="28"/>
      <c r="C56" s="14"/>
      <c r="D56" s="90"/>
      <c r="E56" s="109"/>
      <c r="F56" s="87"/>
      <c r="G56" s="92"/>
      <c r="H56" s="15"/>
    </row>
    <row r="57" spans="1:8" ht="15.75" customHeight="1" x14ac:dyDescent="0.35">
      <c r="A57" s="16" t="s">
        <v>29</v>
      </c>
      <c r="B57" s="28"/>
      <c r="C57" s="14"/>
      <c r="D57" s="90"/>
      <c r="E57" s="108"/>
      <c r="F57" s="87"/>
      <c r="G57" s="92"/>
      <c r="H57" s="15"/>
    </row>
    <row r="58" spans="1:8" ht="15.75" customHeight="1" x14ac:dyDescent="0.35">
      <c r="A58" s="16" t="s">
        <v>30</v>
      </c>
      <c r="B58" s="28"/>
      <c r="C58" s="14"/>
      <c r="D58" s="90"/>
      <c r="E58" s="108"/>
      <c r="F58" s="87"/>
      <c r="G58" s="92"/>
      <c r="H58" s="15"/>
    </row>
    <row r="59" spans="1:8" ht="15.75" customHeight="1" x14ac:dyDescent="0.35">
      <c r="A59" s="32"/>
      <c r="B59" s="18"/>
      <c r="C59" s="14"/>
      <c r="D59" s="90"/>
      <c r="E59" s="93"/>
      <c r="F59" s="93"/>
      <c r="G59" s="92"/>
      <c r="H59" s="15"/>
    </row>
    <row r="60" spans="1:8" ht="15.75" customHeight="1" x14ac:dyDescent="0.35">
      <c r="A60" s="20" t="s">
        <v>48</v>
      </c>
      <c r="B60" s="20"/>
      <c r="C60" s="21"/>
      <c r="D60" s="94">
        <f>SUM(D44:D56)</f>
        <v>440</v>
      </c>
      <c r="E60" s="95">
        <f>SUM(E44:E59)</f>
        <v>24233154.100000001</v>
      </c>
      <c r="F60" s="95">
        <f>SUM(F44:F59)</f>
        <v>2678793.62</v>
      </c>
      <c r="G60" s="96">
        <f>1-(F60/E60)</f>
        <v>0.88945749245245798</v>
      </c>
      <c r="H60" s="15"/>
    </row>
    <row r="61" spans="1:8" ht="15.75" customHeight="1" x14ac:dyDescent="0.35">
      <c r="A61" s="33"/>
      <c r="B61" s="33"/>
      <c r="C61" s="33"/>
      <c r="D61" s="111"/>
      <c r="E61" s="105"/>
      <c r="F61" s="34"/>
      <c r="G61" s="34"/>
      <c r="H61" s="2"/>
    </row>
    <row r="62" spans="1:8" ht="15.75" customHeight="1" x14ac:dyDescent="0.35">
      <c r="A62" s="35" t="s">
        <v>49</v>
      </c>
      <c r="B62" s="36"/>
      <c r="C62" s="36"/>
      <c r="D62" s="51"/>
      <c r="E62" s="36"/>
      <c r="F62" s="37">
        <f>F60+F39</f>
        <v>2789521.62</v>
      </c>
      <c r="G62" s="36"/>
      <c r="H62" s="2"/>
    </row>
    <row r="63" spans="1:8" ht="15.75" customHeight="1" x14ac:dyDescent="0.35">
      <c r="A63" s="38"/>
      <c r="B63" s="39"/>
      <c r="C63" s="39"/>
      <c r="D63" s="52"/>
      <c r="E63" s="39"/>
      <c r="F63" s="37"/>
      <c r="G63" s="39"/>
      <c r="H63" s="2"/>
    </row>
    <row r="64" spans="1:8" ht="15.75" customHeight="1" x14ac:dyDescent="0.3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 customHeight="1" x14ac:dyDescent="0.3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customHeight="1" x14ac:dyDescent="0.3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customHeight="1" x14ac:dyDescent="0.35">
      <c r="A67" s="4"/>
      <c r="B67" s="40"/>
      <c r="C67" s="40"/>
      <c r="D67" s="40"/>
      <c r="E67" s="40"/>
      <c r="F67" s="41"/>
      <c r="G67" s="40"/>
      <c r="H67" s="2"/>
    </row>
    <row r="68" spans="1:8" ht="15.75" customHeight="1" x14ac:dyDescent="0.35">
      <c r="A68" s="42" t="s">
        <v>53</v>
      </c>
      <c r="B68" s="39"/>
      <c r="C68" s="39"/>
      <c r="D68" s="39"/>
      <c r="E68" s="39"/>
      <c r="F68" s="37"/>
      <c r="G68" s="39"/>
      <c r="H68" s="2"/>
    </row>
  </sheetData>
  <phoneticPr fontId="17" type="noConversion"/>
  <pageMargins left="0.75" right="0.75" top="1" bottom="1" header="0.5" footer="0.5"/>
  <pageSetup scale="6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1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DECEMBER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79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10</v>
      </c>
      <c r="B9" s="13"/>
      <c r="C9" s="14"/>
      <c r="D9" s="86"/>
      <c r="E9" s="87"/>
      <c r="F9" s="87"/>
      <c r="G9" s="117"/>
      <c r="H9" s="15"/>
    </row>
    <row r="10" spans="1:8" ht="15.75" x14ac:dyDescent="0.25">
      <c r="A10" s="106" t="s">
        <v>11</v>
      </c>
      <c r="B10" s="13"/>
      <c r="C10" s="14"/>
      <c r="D10" s="86">
        <v>4</v>
      </c>
      <c r="E10" s="87">
        <v>1108845</v>
      </c>
      <c r="F10" s="87">
        <v>322521.5</v>
      </c>
      <c r="G10" s="117">
        <f>F10/E10</f>
        <v>0.29086256419968526</v>
      </c>
      <c r="H10" s="15"/>
    </row>
    <row r="11" spans="1:8" ht="15.75" x14ac:dyDescent="0.25">
      <c r="A11" s="106" t="s">
        <v>80</v>
      </c>
      <c r="B11" s="13"/>
      <c r="C11" s="14"/>
      <c r="D11" s="86">
        <v>1</v>
      </c>
      <c r="E11" s="87">
        <v>393516</v>
      </c>
      <c r="F11" s="87">
        <v>126851</v>
      </c>
      <c r="G11" s="117">
        <f>F11/E11</f>
        <v>0.3223528395287612</v>
      </c>
      <c r="H11" s="15"/>
    </row>
    <row r="12" spans="1:8" ht="15.75" x14ac:dyDescent="0.25">
      <c r="A12" s="106" t="s">
        <v>25</v>
      </c>
      <c r="B12" s="13"/>
      <c r="C12" s="14"/>
      <c r="D12" s="86">
        <v>1</v>
      </c>
      <c r="E12" s="87">
        <v>290406</v>
      </c>
      <c r="F12" s="87">
        <v>121177</v>
      </c>
      <c r="G12" s="117">
        <f>F12/E12</f>
        <v>0.41726754956853507</v>
      </c>
      <c r="H12" s="15"/>
    </row>
    <row r="13" spans="1:8" ht="15.75" x14ac:dyDescent="0.25">
      <c r="A13" s="106" t="s">
        <v>81</v>
      </c>
      <c r="B13" s="13"/>
      <c r="C13" s="14"/>
      <c r="D13" s="86">
        <v>27</v>
      </c>
      <c r="E13" s="87">
        <v>4358431</v>
      </c>
      <c r="F13" s="87">
        <v>849642</v>
      </c>
      <c r="G13" s="117">
        <f>F13/E13</f>
        <v>0.19494217070317277</v>
      </c>
      <c r="H13" s="15"/>
    </row>
    <row r="14" spans="1:8" ht="15.75" x14ac:dyDescent="0.25">
      <c r="A14" s="106" t="s">
        <v>136</v>
      </c>
      <c r="B14" s="13"/>
      <c r="C14" s="14"/>
      <c r="D14" s="86">
        <v>1</v>
      </c>
      <c r="E14" s="87">
        <v>229341</v>
      </c>
      <c r="F14" s="87">
        <v>77298</v>
      </c>
      <c r="G14" s="117">
        <f>F14/E14</f>
        <v>0.33704396510000395</v>
      </c>
      <c r="H14" s="15"/>
    </row>
    <row r="15" spans="1:8" ht="15.75" x14ac:dyDescent="0.25">
      <c r="A15" s="106" t="s">
        <v>125</v>
      </c>
      <c r="B15" s="13"/>
      <c r="C15" s="14"/>
      <c r="D15" s="86"/>
      <c r="E15" s="87"/>
      <c r="F15" s="87"/>
      <c r="G15" s="117"/>
      <c r="H15" s="15"/>
    </row>
    <row r="16" spans="1:8" ht="15.75" x14ac:dyDescent="0.25">
      <c r="A16" s="106" t="s">
        <v>134</v>
      </c>
      <c r="B16" s="13"/>
      <c r="C16" s="14"/>
      <c r="D16" s="86">
        <v>1</v>
      </c>
      <c r="E16" s="87">
        <v>257727</v>
      </c>
      <c r="F16" s="87">
        <v>39882</v>
      </c>
      <c r="G16" s="117">
        <f t="shared" ref="G16:G22" si="0">F16/E16</f>
        <v>0.15474513729644157</v>
      </c>
      <c r="H16" s="15"/>
    </row>
    <row r="17" spans="1:8" ht="15.75" x14ac:dyDescent="0.25">
      <c r="A17" s="106" t="s">
        <v>59</v>
      </c>
      <c r="B17" s="13"/>
      <c r="C17" s="14"/>
      <c r="D17" s="86"/>
      <c r="E17" s="87"/>
      <c r="F17" s="87"/>
      <c r="G17" s="117"/>
      <c r="H17" s="15"/>
    </row>
    <row r="18" spans="1:8" ht="15.75" x14ac:dyDescent="0.25">
      <c r="A18" s="106" t="s">
        <v>14</v>
      </c>
      <c r="B18" s="13"/>
      <c r="C18" s="14"/>
      <c r="D18" s="86">
        <v>2</v>
      </c>
      <c r="E18" s="87">
        <v>1390801</v>
      </c>
      <c r="F18" s="87">
        <v>341758</v>
      </c>
      <c r="G18" s="117">
        <f t="shared" si="0"/>
        <v>0.24572746208839366</v>
      </c>
      <c r="H18" s="15"/>
    </row>
    <row r="19" spans="1:8" ht="15.75" x14ac:dyDescent="0.25">
      <c r="A19" s="106" t="s">
        <v>15</v>
      </c>
      <c r="B19" s="13"/>
      <c r="C19" s="14"/>
      <c r="D19" s="86">
        <v>2</v>
      </c>
      <c r="E19" s="87">
        <v>1585092</v>
      </c>
      <c r="F19" s="87">
        <v>415781</v>
      </c>
      <c r="G19" s="117">
        <f t="shared" si="0"/>
        <v>0.26230717207581644</v>
      </c>
      <c r="H19" s="15"/>
    </row>
    <row r="20" spans="1:8" ht="15.75" x14ac:dyDescent="0.25">
      <c r="A20" s="83" t="s">
        <v>142</v>
      </c>
      <c r="B20" s="13"/>
      <c r="C20" s="14"/>
      <c r="D20" s="86"/>
      <c r="E20" s="87"/>
      <c r="F20" s="87"/>
      <c r="G20" s="117"/>
      <c r="H20" s="15"/>
    </row>
    <row r="21" spans="1:8" ht="15.75" x14ac:dyDescent="0.25">
      <c r="A21" s="106" t="s">
        <v>82</v>
      </c>
      <c r="B21" s="13"/>
      <c r="C21" s="14"/>
      <c r="D21" s="86">
        <v>3</v>
      </c>
      <c r="E21" s="87">
        <v>2396667</v>
      </c>
      <c r="F21" s="87">
        <v>605960</v>
      </c>
      <c r="G21" s="117">
        <f t="shared" si="0"/>
        <v>0.25283445718575004</v>
      </c>
      <c r="H21" s="15"/>
    </row>
    <row r="22" spans="1:8" ht="15.75" x14ac:dyDescent="0.25">
      <c r="A22" s="106" t="s">
        <v>109</v>
      </c>
      <c r="B22" s="13"/>
      <c r="C22" s="14"/>
      <c r="D22" s="86">
        <v>1</v>
      </c>
      <c r="E22" s="87">
        <v>353872</v>
      </c>
      <c r="F22" s="87">
        <v>111829</v>
      </c>
      <c r="G22" s="117">
        <f t="shared" si="0"/>
        <v>0.31601539539720575</v>
      </c>
      <c r="H22" s="15"/>
    </row>
    <row r="23" spans="1:8" ht="15.75" x14ac:dyDescent="0.25">
      <c r="A23" s="106" t="s">
        <v>78</v>
      </c>
      <c r="B23" s="13"/>
      <c r="C23" s="14"/>
      <c r="D23" s="86"/>
      <c r="E23" s="87"/>
      <c r="F23" s="87"/>
      <c r="G23" s="117"/>
      <c r="H23" s="15"/>
    </row>
    <row r="24" spans="1:8" ht="15.75" x14ac:dyDescent="0.25">
      <c r="A24" s="106" t="s">
        <v>83</v>
      </c>
      <c r="B24" s="13"/>
      <c r="C24" s="14"/>
      <c r="D24" s="86"/>
      <c r="E24" s="87"/>
      <c r="F24" s="87"/>
      <c r="G24" s="117"/>
      <c r="H24" s="15"/>
    </row>
    <row r="25" spans="1:8" ht="15.75" x14ac:dyDescent="0.25">
      <c r="A25" s="107" t="s">
        <v>20</v>
      </c>
      <c r="B25" s="13"/>
      <c r="C25" s="14"/>
      <c r="D25" s="86">
        <v>6</v>
      </c>
      <c r="E25" s="87">
        <v>1573719</v>
      </c>
      <c r="F25" s="87">
        <v>446018</v>
      </c>
      <c r="G25" s="117">
        <f>F25/E25</f>
        <v>0.283416543868378</v>
      </c>
      <c r="H25" s="15"/>
    </row>
    <row r="26" spans="1:8" ht="15.75" x14ac:dyDescent="0.25">
      <c r="A26" s="107" t="s">
        <v>21</v>
      </c>
      <c r="B26" s="13"/>
      <c r="C26" s="14"/>
      <c r="D26" s="86">
        <v>17</v>
      </c>
      <c r="E26" s="87">
        <v>151133</v>
      </c>
      <c r="F26" s="87">
        <v>151133</v>
      </c>
      <c r="G26" s="117">
        <f>F26/E26</f>
        <v>1</v>
      </c>
      <c r="H26" s="15"/>
    </row>
    <row r="27" spans="1:8" ht="15.75" x14ac:dyDescent="0.25">
      <c r="A27" s="83" t="s">
        <v>22</v>
      </c>
      <c r="B27" s="13"/>
      <c r="C27" s="14"/>
      <c r="D27" s="86"/>
      <c r="E27" s="87"/>
      <c r="F27" s="87"/>
      <c r="G27" s="117"/>
      <c r="H27" s="15"/>
    </row>
    <row r="28" spans="1:8" ht="15.75" x14ac:dyDescent="0.25">
      <c r="A28" s="83" t="s">
        <v>23</v>
      </c>
      <c r="B28" s="13"/>
      <c r="C28" s="14"/>
      <c r="D28" s="86"/>
      <c r="E28" s="87">
        <v>48666</v>
      </c>
      <c r="F28" s="87">
        <v>1366</v>
      </c>
      <c r="G28" s="117">
        <f>F28/E28</f>
        <v>2.8068877655858301E-2</v>
      </c>
      <c r="H28" s="15"/>
    </row>
    <row r="29" spans="1:8" ht="15.75" x14ac:dyDescent="0.25">
      <c r="A29" s="83" t="s">
        <v>24</v>
      </c>
      <c r="B29" s="13"/>
      <c r="C29" s="14"/>
      <c r="D29" s="86"/>
      <c r="E29" s="87"/>
      <c r="F29" s="87"/>
      <c r="G29" s="117"/>
      <c r="H29" s="15"/>
    </row>
    <row r="30" spans="1:8" ht="15.75" x14ac:dyDescent="0.25">
      <c r="A30" s="83" t="s">
        <v>117</v>
      </c>
      <c r="B30" s="13"/>
      <c r="C30" s="14"/>
      <c r="D30" s="86"/>
      <c r="E30" s="87"/>
      <c r="F30" s="87"/>
      <c r="G30" s="117"/>
      <c r="H30" s="15"/>
    </row>
    <row r="31" spans="1:8" ht="15.75" x14ac:dyDescent="0.25">
      <c r="A31" s="83" t="s">
        <v>84</v>
      </c>
      <c r="B31" s="13"/>
      <c r="C31" s="14"/>
      <c r="D31" s="86">
        <v>2</v>
      </c>
      <c r="E31" s="87">
        <v>362135</v>
      </c>
      <c r="F31" s="87">
        <v>139715</v>
      </c>
      <c r="G31" s="117">
        <f>F31/E31</f>
        <v>0.38580915956756456</v>
      </c>
      <c r="H31" s="15"/>
    </row>
    <row r="32" spans="1:8" ht="15.75" x14ac:dyDescent="0.25">
      <c r="A32" s="83" t="s">
        <v>151</v>
      </c>
      <c r="B32" s="13"/>
      <c r="C32" s="14"/>
      <c r="D32" s="86"/>
      <c r="E32" s="87"/>
      <c r="F32" s="87"/>
      <c r="G32" s="117"/>
      <c r="H32" s="15"/>
    </row>
    <row r="33" spans="1:8" ht="15.75" x14ac:dyDescent="0.25">
      <c r="A33" s="83" t="s">
        <v>27</v>
      </c>
      <c r="B33" s="13"/>
      <c r="C33" s="14"/>
      <c r="D33" s="86">
        <v>2</v>
      </c>
      <c r="E33" s="87">
        <v>689017</v>
      </c>
      <c r="F33" s="87">
        <v>155711.5</v>
      </c>
      <c r="G33" s="117">
        <f>F33/E33</f>
        <v>0.22599079558269244</v>
      </c>
      <c r="H33" s="15"/>
    </row>
    <row r="34" spans="1:8" ht="15.75" x14ac:dyDescent="0.25">
      <c r="A34" s="83" t="s">
        <v>85</v>
      </c>
      <c r="B34" s="13"/>
      <c r="C34" s="14"/>
      <c r="D34" s="86">
        <v>3</v>
      </c>
      <c r="E34" s="87">
        <v>2320259</v>
      </c>
      <c r="F34" s="87">
        <v>112016</v>
      </c>
      <c r="G34" s="117">
        <f>F34/E34</f>
        <v>4.8277369035094789E-2</v>
      </c>
      <c r="H34" s="15"/>
    </row>
    <row r="35" spans="1:8" x14ac:dyDescent="0.2">
      <c r="A35" s="16" t="s">
        <v>28</v>
      </c>
      <c r="B35" s="13"/>
      <c r="C35" s="14"/>
      <c r="D35" s="90"/>
      <c r="E35" s="108">
        <v>29550</v>
      </c>
      <c r="F35" s="87">
        <v>3940</v>
      </c>
      <c r="G35" s="118"/>
      <c r="H35" s="15"/>
    </row>
    <row r="36" spans="1:8" x14ac:dyDescent="0.2">
      <c r="A36" s="16" t="s">
        <v>47</v>
      </c>
      <c r="B36" s="13"/>
      <c r="C36" s="14"/>
      <c r="D36" s="90"/>
      <c r="E36" s="108"/>
      <c r="F36" s="87"/>
      <c r="G36" s="118"/>
      <c r="H36" s="15"/>
    </row>
    <row r="37" spans="1:8" x14ac:dyDescent="0.2">
      <c r="A37" s="16" t="s">
        <v>30</v>
      </c>
      <c r="B37" s="13"/>
      <c r="C37" s="14"/>
      <c r="D37" s="90"/>
      <c r="E37" s="108"/>
      <c r="F37" s="87"/>
      <c r="G37" s="118"/>
      <c r="H37" s="15"/>
    </row>
    <row r="38" spans="1:8" x14ac:dyDescent="0.2">
      <c r="A38" s="17"/>
      <c r="B38" s="18"/>
      <c r="C38" s="14"/>
      <c r="D38" s="90"/>
      <c r="E38" s="109"/>
      <c r="F38" s="109"/>
      <c r="G38" s="118"/>
      <c r="H38" s="15"/>
    </row>
    <row r="39" spans="1:8" ht="15.75" x14ac:dyDescent="0.25">
      <c r="A39" s="19" t="s">
        <v>31</v>
      </c>
      <c r="B39" s="20"/>
      <c r="C39" s="21"/>
      <c r="D39" s="94">
        <f>SUM(D9:D38)</f>
        <v>73</v>
      </c>
      <c r="E39" s="95">
        <f>SUM(E9:E38)</f>
        <v>17539177</v>
      </c>
      <c r="F39" s="95">
        <f>SUM(F9:F38)</f>
        <v>4022599</v>
      </c>
      <c r="G39" s="119">
        <f>F39/E39</f>
        <v>0.22934935886672447</v>
      </c>
      <c r="H39" s="15"/>
    </row>
    <row r="40" spans="1:8" ht="15.75" x14ac:dyDescent="0.25">
      <c r="A40" s="22"/>
      <c r="B40" s="22"/>
      <c r="C40" s="22"/>
      <c r="D40" s="97"/>
      <c r="E40" s="98"/>
      <c r="F40" s="99"/>
      <c r="G40" s="99"/>
      <c r="H40" s="2"/>
    </row>
    <row r="41" spans="1:8" ht="18" x14ac:dyDescent="0.25">
      <c r="A41" s="23" t="s">
        <v>32</v>
      </c>
      <c r="B41" s="24"/>
      <c r="C41" s="24"/>
      <c r="D41" s="25"/>
      <c r="E41" s="100"/>
      <c r="F41" s="101"/>
      <c r="G41" s="120"/>
      <c r="H41" s="2"/>
    </row>
    <row r="42" spans="1:8" ht="15.75" x14ac:dyDescent="0.25">
      <c r="A42" s="26"/>
      <c r="B42" s="26"/>
      <c r="C42" s="26"/>
      <c r="D42" s="102"/>
      <c r="E42" s="25" t="s">
        <v>33</v>
      </c>
      <c r="F42" s="25" t="s">
        <v>33</v>
      </c>
      <c r="G42" s="121" t="s">
        <v>5</v>
      </c>
      <c r="H42" s="2"/>
    </row>
    <row r="43" spans="1:8" ht="15.75" x14ac:dyDescent="0.2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22" t="s">
        <v>35</v>
      </c>
      <c r="H43" s="2"/>
    </row>
    <row r="44" spans="1:8" ht="15.75" x14ac:dyDescent="0.25">
      <c r="A44" s="27" t="s">
        <v>36</v>
      </c>
      <c r="B44" s="28"/>
      <c r="C44" s="14"/>
      <c r="D44" s="86">
        <v>122</v>
      </c>
      <c r="E44" s="87">
        <v>19349887.399999999</v>
      </c>
      <c r="F44" s="87">
        <v>1040285.36</v>
      </c>
      <c r="G44" s="117">
        <f>1-(+F44/E44)</f>
        <v>0.94623816984071962</v>
      </c>
      <c r="H44" s="15"/>
    </row>
    <row r="45" spans="1:8" ht="15.75" x14ac:dyDescent="0.25">
      <c r="A45" s="27" t="s">
        <v>37</v>
      </c>
      <c r="B45" s="28"/>
      <c r="C45" s="14"/>
      <c r="D45" s="86">
        <v>4</v>
      </c>
      <c r="E45" s="87">
        <v>3128421.39</v>
      </c>
      <c r="F45" s="87">
        <v>355651.44</v>
      </c>
      <c r="G45" s="117">
        <f>1-(+F45/E45)</f>
        <v>0.88631600553018852</v>
      </c>
      <c r="H45" s="15"/>
    </row>
    <row r="46" spans="1:8" ht="15.75" x14ac:dyDescent="0.25">
      <c r="A46" s="27" t="s">
        <v>38</v>
      </c>
      <c r="B46" s="28"/>
      <c r="C46" s="14"/>
      <c r="D46" s="86">
        <v>376</v>
      </c>
      <c r="E46" s="87">
        <v>28812297</v>
      </c>
      <c r="F46" s="87">
        <v>1418803.7</v>
      </c>
      <c r="G46" s="117">
        <f>1-(+F46/E46)</f>
        <v>0.9507570083704191</v>
      </c>
      <c r="H46" s="15"/>
    </row>
    <row r="47" spans="1:8" ht="15.75" x14ac:dyDescent="0.25">
      <c r="A47" s="27" t="s">
        <v>39</v>
      </c>
      <c r="B47" s="28"/>
      <c r="C47" s="14"/>
      <c r="D47" s="86">
        <v>37</v>
      </c>
      <c r="E47" s="87">
        <v>3860276</v>
      </c>
      <c r="F47" s="87">
        <v>365299.28</v>
      </c>
      <c r="G47" s="117">
        <f>1-(+F47/E47)</f>
        <v>0.90536964714440105</v>
      </c>
      <c r="H47" s="15"/>
    </row>
    <row r="48" spans="1:8" ht="15.75" x14ac:dyDescent="0.25">
      <c r="A48" s="27" t="s">
        <v>40</v>
      </c>
      <c r="B48" s="28"/>
      <c r="C48" s="14"/>
      <c r="D48" s="86">
        <v>139</v>
      </c>
      <c r="E48" s="87">
        <v>21773000.66</v>
      </c>
      <c r="F48" s="87">
        <v>1384246.12</v>
      </c>
      <c r="G48" s="117">
        <f>1-(+F48/E48)</f>
        <v>0.9364237322353528</v>
      </c>
      <c r="H48" s="15"/>
    </row>
    <row r="49" spans="1:8" ht="15.75" x14ac:dyDescent="0.25">
      <c r="A49" s="27" t="s">
        <v>41</v>
      </c>
      <c r="B49" s="28"/>
      <c r="C49" s="14"/>
      <c r="D49" s="86"/>
      <c r="E49" s="87"/>
      <c r="F49" s="87"/>
      <c r="G49" s="117"/>
      <c r="H49" s="15"/>
    </row>
    <row r="50" spans="1:8" ht="15.75" x14ac:dyDescent="0.25">
      <c r="A50" s="27" t="s">
        <v>42</v>
      </c>
      <c r="B50" s="28"/>
      <c r="C50" s="14"/>
      <c r="D50" s="86">
        <v>49</v>
      </c>
      <c r="E50" s="87">
        <v>7455424.5</v>
      </c>
      <c r="F50" s="87">
        <v>416974.84</v>
      </c>
      <c r="G50" s="117">
        <f>1-(+F50/E50)</f>
        <v>0.94407094592668739</v>
      </c>
      <c r="H50" s="15"/>
    </row>
    <row r="51" spans="1:8" ht="15.75" x14ac:dyDescent="0.25">
      <c r="A51" s="27" t="s">
        <v>43</v>
      </c>
      <c r="B51" s="28"/>
      <c r="C51" s="14"/>
      <c r="D51" s="86">
        <v>8</v>
      </c>
      <c r="E51" s="87">
        <v>1248040</v>
      </c>
      <c r="F51" s="87">
        <v>66490</v>
      </c>
      <c r="G51" s="117">
        <f>1-(+F51/E51)</f>
        <v>0.9467244639594885</v>
      </c>
      <c r="H51" s="15"/>
    </row>
    <row r="52" spans="1:8" ht="15.75" x14ac:dyDescent="0.25">
      <c r="A52" s="54" t="s">
        <v>44</v>
      </c>
      <c r="B52" s="28"/>
      <c r="C52" s="14"/>
      <c r="D52" s="86">
        <v>6</v>
      </c>
      <c r="E52" s="87">
        <v>899600</v>
      </c>
      <c r="F52" s="87">
        <v>-28435</v>
      </c>
      <c r="G52" s="117">
        <f>1-(+F52/E52)</f>
        <v>1.0316084926634059</v>
      </c>
      <c r="H52" s="15"/>
    </row>
    <row r="53" spans="1:8" ht="15.75" x14ac:dyDescent="0.25">
      <c r="A53" s="55" t="s">
        <v>64</v>
      </c>
      <c r="B53" s="28"/>
      <c r="C53" s="14"/>
      <c r="D53" s="86">
        <v>2</v>
      </c>
      <c r="E53" s="87">
        <v>143800</v>
      </c>
      <c r="F53" s="87">
        <v>30100</v>
      </c>
      <c r="G53" s="117">
        <f>1-(+F53/E53)</f>
        <v>0.79068150208623089</v>
      </c>
      <c r="H53" s="15"/>
    </row>
    <row r="54" spans="1:8" ht="15.75" x14ac:dyDescent="0.25">
      <c r="A54" s="27" t="s">
        <v>110</v>
      </c>
      <c r="B54" s="28"/>
      <c r="C54" s="14"/>
      <c r="D54" s="86">
        <v>1653</v>
      </c>
      <c r="E54" s="87">
        <v>113152905.36</v>
      </c>
      <c r="F54" s="87">
        <v>12938044.439999999</v>
      </c>
      <c r="G54" s="117">
        <f>1-(+F54/E54)</f>
        <v>0.88565875176746767</v>
      </c>
      <c r="H54" s="15"/>
    </row>
    <row r="55" spans="1:8" ht="15.75" x14ac:dyDescent="0.25">
      <c r="A55" s="84" t="s">
        <v>111</v>
      </c>
      <c r="B55" s="30"/>
      <c r="C55" s="14"/>
      <c r="D55" s="86"/>
      <c r="E55" s="87"/>
      <c r="F55" s="87"/>
      <c r="G55" s="117"/>
      <c r="H55" s="15"/>
    </row>
    <row r="56" spans="1:8" x14ac:dyDescent="0.2">
      <c r="A56" s="31" t="s">
        <v>45</v>
      </c>
      <c r="B56" s="30"/>
      <c r="C56" s="14"/>
      <c r="D56" s="90"/>
      <c r="E56" s="109"/>
      <c r="F56" s="87"/>
      <c r="G56" s="118"/>
      <c r="H56" s="15"/>
    </row>
    <row r="57" spans="1:8" x14ac:dyDescent="0.2">
      <c r="A57" s="16" t="s">
        <v>46</v>
      </c>
      <c r="B57" s="28"/>
      <c r="C57" s="14"/>
      <c r="D57" s="90"/>
      <c r="E57" s="109"/>
      <c r="F57" s="87"/>
      <c r="G57" s="118"/>
      <c r="H57" s="15"/>
    </row>
    <row r="58" spans="1:8" x14ac:dyDescent="0.2">
      <c r="A58" s="16" t="s">
        <v>29</v>
      </c>
      <c r="B58" s="28"/>
      <c r="C58" s="14"/>
      <c r="D58" s="90"/>
      <c r="E58" s="108"/>
      <c r="F58" s="87"/>
      <c r="G58" s="118"/>
      <c r="H58" s="15"/>
    </row>
    <row r="59" spans="1:8" x14ac:dyDescent="0.2">
      <c r="A59" s="16" t="s">
        <v>30</v>
      </c>
      <c r="B59" s="28"/>
      <c r="C59" s="14"/>
      <c r="D59" s="90"/>
      <c r="E59" s="108"/>
      <c r="F59" s="87"/>
      <c r="G59" s="118"/>
      <c r="H59" s="15"/>
    </row>
    <row r="60" spans="1:8" ht="15.75" x14ac:dyDescent="0.25">
      <c r="A60" s="32"/>
      <c r="B60" s="18"/>
      <c r="C60" s="14"/>
      <c r="D60" s="90"/>
      <c r="E60" s="93"/>
      <c r="F60" s="93"/>
      <c r="G60" s="118"/>
      <c r="H60" s="2"/>
    </row>
    <row r="61" spans="1:8" ht="15.75" x14ac:dyDescent="0.25">
      <c r="A61" s="20" t="s">
        <v>48</v>
      </c>
      <c r="B61" s="20"/>
      <c r="C61" s="21"/>
      <c r="D61" s="94">
        <f>SUM(D44:D57)</f>
        <v>2396</v>
      </c>
      <c r="E61" s="95">
        <f>SUM(E44:E60)</f>
        <v>199823652.31</v>
      </c>
      <c r="F61" s="95">
        <f>SUM(F44:F60)</f>
        <v>17987460.18</v>
      </c>
      <c r="G61" s="123">
        <f>1-(+F61/E61)</f>
        <v>0.90998332793910286</v>
      </c>
      <c r="H61" s="2"/>
    </row>
    <row r="62" spans="1:8" x14ac:dyDescent="0.2">
      <c r="A62" s="33"/>
      <c r="B62" s="33"/>
      <c r="C62" s="33"/>
      <c r="D62" s="104"/>
      <c r="E62" s="105"/>
      <c r="F62" s="34"/>
      <c r="G62" s="34"/>
      <c r="H62" s="2"/>
    </row>
    <row r="63" spans="1:8" ht="18" x14ac:dyDescent="0.25">
      <c r="A63" s="35" t="s">
        <v>49</v>
      </c>
      <c r="B63" s="36"/>
      <c r="C63" s="36"/>
      <c r="D63" s="36"/>
      <c r="E63" s="36"/>
      <c r="F63" s="37">
        <f>F61+F39</f>
        <v>22010059.18</v>
      </c>
      <c r="G63" s="36"/>
      <c r="H63" s="2"/>
    </row>
    <row r="64" spans="1:8" ht="18" x14ac:dyDescent="0.25">
      <c r="A64" s="35"/>
      <c r="B64" s="36"/>
      <c r="C64" s="36"/>
      <c r="D64" s="36"/>
      <c r="E64" s="36"/>
      <c r="F64" s="37"/>
      <c r="G64" s="36"/>
      <c r="H64" s="2"/>
    </row>
    <row r="65" spans="1:8" ht="15.75" x14ac:dyDescent="0.2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53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43"/>
      <c r="B70" s="39"/>
      <c r="C70" s="39"/>
      <c r="D70" s="39"/>
      <c r="E70" s="44"/>
      <c r="F70" s="2"/>
      <c r="G70" s="2"/>
      <c r="H70" s="2"/>
    </row>
    <row r="71" spans="1:8" ht="18" x14ac:dyDescent="0.25">
      <c r="A71" s="43"/>
      <c r="B71" s="39"/>
      <c r="C71" s="39"/>
      <c r="D71" s="39"/>
      <c r="E71" s="45"/>
      <c r="F71" s="2"/>
      <c r="G71" s="2"/>
      <c r="H71" s="2"/>
    </row>
    <row r="72" spans="1:8" ht="18" x14ac:dyDescent="0.25">
      <c r="A72" s="43"/>
      <c r="B72" s="39"/>
      <c r="C72" s="39"/>
      <c r="D72" s="39"/>
      <c r="E72" s="46"/>
      <c r="F72" s="2"/>
      <c r="G72" s="2"/>
      <c r="H72" s="2"/>
    </row>
    <row r="73" spans="1:8" ht="18" x14ac:dyDescent="0.25">
      <c r="A73" s="43"/>
      <c r="B73" s="39"/>
      <c r="C73" s="39"/>
      <c r="D73" s="39"/>
      <c r="E73" s="37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44"/>
      <c r="F75" s="2"/>
      <c r="G75" s="2"/>
      <c r="H75" s="2"/>
    </row>
    <row r="76" spans="1:8" ht="18" x14ac:dyDescent="0.25">
      <c r="A76" s="43"/>
      <c r="B76" s="39"/>
      <c r="C76" s="39"/>
      <c r="D76" s="39"/>
      <c r="E76" s="45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7"/>
      <c r="F79" s="2"/>
      <c r="G79" s="2"/>
      <c r="H79" s="2"/>
    </row>
    <row r="80" spans="1:8" ht="18" x14ac:dyDescent="0.25">
      <c r="A80" s="43"/>
      <c r="B80" s="39"/>
      <c r="C80" s="39"/>
      <c r="D80" s="39"/>
      <c r="E80" s="39"/>
      <c r="F80" s="2"/>
      <c r="G80" s="2"/>
      <c r="H80" s="2"/>
    </row>
    <row r="81" spans="1:8" ht="15.75" x14ac:dyDescent="0.25">
      <c r="A81" s="48"/>
      <c r="B81" s="2"/>
      <c r="C81" s="2"/>
      <c r="D81" s="2"/>
      <c r="E81" s="2"/>
      <c r="F81" s="2"/>
      <c r="G81" s="2"/>
      <c r="H81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DECEMBER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86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10</v>
      </c>
      <c r="B9" s="13"/>
      <c r="C9" s="14"/>
      <c r="D9" s="86"/>
      <c r="E9" s="112"/>
      <c r="F9" s="124"/>
      <c r="G9" s="117"/>
      <c r="H9" s="15"/>
    </row>
    <row r="10" spans="1:8" ht="15.75" x14ac:dyDescent="0.25">
      <c r="A10" s="106" t="s">
        <v>11</v>
      </c>
      <c r="B10" s="13"/>
      <c r="C10" s="14"/>
      <c r="D10" s="86"/>
      <c r="E10" s="112"/>
      <c r="F10" s="124"/>
      <c r="G10" s="117"/>
      <c r="H10" s="15"/>
    </row>
    <row r="11" spans="1:8" ht="15.75" x14ac:dyDescent="0.25">
      <c r="A11" s="106" t="s">
        <v>135</v>
      </c>
      <c r="B11" s="13"/>
      <c r="C11" s="14"/>
      <c r="D11" s="86">
        <v>1</v>
      </c>
      <c r="E11" s="112">
        <v>9790</v>
      </c>
      <c r="F11" s="124">
        <v>703</v>
      </c>
      <c r="G11" s="117">
        <f>F11/E11</f>
        <v>7.1807967313585297E-2</v>
      </c>
      <c r="H11" s="15"/>
    </row>
    <row r="12" spans="1:8" ht="15.75" x14ac:dyDescent="0.25">
      <c r="A12" s="106" t="s">
        <v>25</v>
      </c>
      <c r="B12" s="13"/>
      <c r="C12" s="14"/>
      <c r="D12" s="86"/>
      <c r="E12" s="112"/>
      <c r="F12" s="124"/>
      <c r="G12" s="117"/>
      <c r="H12" s="15"/>
    </row>
    <row r="13" spans="1:8" ht="15.75" x14ac:dyDescent="0.25">
      <c r="A13" s="106" t="s">
        <v>81</v>
      </c>
      <c r="B13" s="13"/>
      <c r="C13" s="14"/>
      <c r="D13" s="86">
        <v>25</v>
      </c>
      <c r="E13" s="112">
        <v>3321347</v>
      </c>
      <c r="F13" s="124">
        <v>740866.5</v>
      </c>
      <c r="G13" s="117">
        <f>F13/E13</f>
        <v>0.22306205885744548</v>
      </c>
      <c r="H13" s="15"/>
    </row>
    <row r="14" spans="1:8" ht="15.75" x14ac:dyDescent="0.25">
      <c r="A14" s="106" t="s">
        <v>118</v>
      </c>
      <c r="B14" s="13"/>
      <c r="C14" s="14"/>
      <c r="D14" s="86">
        <v>2</v>
      </c>
      <c r="E14" s="112">
        <v>650871</v>
      </c>
      <c r="F14" s="124">
        <v>96588.5</v>
      </c>
      <c r="G14" s="117">
        <f>F14/E14</f>
        <v>0.14839883786495328</v>
      </c>
      <c r="H14" s="15"/>
    </row>
    <row r="15" spans="1:8" ht="15.75" x14ac:dyDescent="0.25">
      <c r="A15" s="106" t="s">
        <v>120</v>
      </c>
      <c r="B15" s="13"/>
      <c r="C15" s="14"/>
      <c r="D15" s="86"/>
      <c r="E15" s="112"/>
      <c r="F15" s="124"/>
      <c r="G15" s="117"/>
      <c r="H15" s="15"/>
    </row>
    <row r="16" spans="1:8" ht="15.75" x14ac:dyDescent="0.25">
      <c r="A16" s="106" t="s">
        <v>115</v>
      </c>
      <c r="B16" s="13"/>
      <c r="C16" s="14"/>
      <c r="D16" s="86">
        <v>1</v>
      </c>
      <c r="E16" s="112">
        <v>434635</v>
      </c>
      <c r="F16" s="124">
        <v>56717</v>
      </c>
      <c r="G16" s="117">
        <f>F16/E16</f>
        <v>0.13049340251015221</v>
      </c>
      <c r="H16" s="15"/>
    </row>
    <row r="17" spans="1:8" ht="15.75" x14ac:dyDescent="0.25">
      <c r="A17" s="106" t="s">
        <v>87</v>
      </c>
      <c r="B17" s="13"/>
      <c r="C17" s="14"/>
      <c r="D17" s="86">
        <v>2</v>
      </c>
      <c r="E17" s="112">
        <v>785437</v>
      </c>
      <c r="F17" s="124">
        <v>144032</v>
      </c>
      <c r="G17" s="117">
        <f>F17/E17</f>
        <v>0.18337817036885198</v>
      </c>
      <c r="H17" s="15"/>
    </row>
    <row r="18" spans="1:8" ht="15.75" x14ac:dyDescent="0.25">
      <c r="A18" s="83" t="s">
        <v>126</v>
      </c>
      <c r="B18" s="13"/>
      <c r="C18" s="14"/>
      <c r="D18" s="86">
        <v>2</v>
      </c>
      <c r="E18" s="112">
        <v>486559</v>
      </c>
      <c r="F18" s="124">
        <v>102635.27</v>
      </c>
      <c r="G18" s="117">
        <f>F18/E18</f>
        <v>0.21094105750792813</v>
      </c>
      <c r="H18" s="15"/>
    </row>
    <row r="19" spans="1:8" ht="15.75" x14ac:dyDescent="0.25">
      <c r="A19" s="106" t="s">
        <v>15</v>
      </c>
      <c r="B19" s="13"/>
      <c r="C19" s="14"/>
      <c r="D19" s="86">
        <v>2</v>
      </c>
      <c r="E19" s="112">
        <v>1255827</v>
      </c>
      <c r="F19" s="124">
        <v>285583</v>
      </c>
      <c r="G19" s="117">
        <f>F19/E19</f>
        <v>0.22740632268616617</v>
      </c>
      <c r="H19" s="15"/>
    </row>
    <row r="20" spans="1:8" ht="15.75" x14ac:dyDescent="0.25">
      <c r="A20" s="106" t="s">
        <v>63</v>
      </c>
      <c r="B20" s="13"/>
      <c r="C20" s="14"/>
      <c r="D20" s="86"/>
      <c r="E20" s="112"/>
      <c r="F20" s="124"/>
      <c r="G20" s="117"/>
      <c r="H20" s="15"/>
    </row>
    <row r="21" spans="1:8" ht="15.75" x14ac:dyDescent="0.25">
      <c r="A21" s="106" t="s">
        <v>109</v>
      </c>
      <c r="B21" s="13"/>
      <c r="C21" s="14"/>
      <c r="D21" s="86">
        <v>1</v>
      </c>
      <c r="E21" s="112">
        <v>116578</v>
      </c>
      <c r="F21" s="124">
        <v>32305</v>
      </c>
      <c r="G21" s="117">
        <f t="shared" ref="G21:G29" si="0">F21/E21</f>
        <v>0.27711060405908489</v>
      </c>
      <c r="H21" s="15"/>
    </row>
    <row r="22" spans="1:8" ht="15.75" x14ac:dyDescent="0.25">
      <c r="A22" s="106" t="s">
        <v>138</v>
      </c>
      <c r="B22" s="13"/>
      <c r="C22" s="14"/>
      <c r="D22" s="86"/>
      <c r="E22" s="112"/>
      <c r="F22" s="124"/>
      <c r="G22" s="117"/>
      <c r="H22" s="15"/>
    </row>
    <row r="23" spans="1:8" ht="15.75" x14ac:dyDescent="0.25">
      <c r="A23" s="106" t="s">
        <v>128</v>
      </c>
      <c r="B23" s="13"/>
      <c r="C23" s="14"/>
      <c r="D23" s="86">
        <v>3</v>
      </c>
      <c r="E23" s="112">
        <v>904781</v>
      </c>
      <c r="F23" s="124">
        <v>225269.75</v>
      </c>
      <c r="G23" s="117">
        <f t="shared" si="0"/>
        <v>0.24897710053593081</v>
      </c>
      <c r="H23" s="15"/>
    </row>
    <row r="24" spans="1:8" ht="15.75" x14ac:dyDescent="0.25">
      <c r="A24" s="106" t="s">
        <v>18</v>
      </c>
      <c r="B24" s="13"/>
      <c r="C24" s="14"/>
      <c r="D24" s="86">
        <v>2</v>
      </c>
      <c r="E24" s="112">
        <v>1201394</v>
      </c>
      <c r="F24" s="124">
        <v>289258</v>
      </c>
      <c r="G24" s="117">
        <f t="shared" si="0"/>
        <v>0.24076864042936788</v>
      </c>
      <c r="H24" s="15"/>
    </row>
    <row r="25" spans="1:8" ht="15.75" x14ac:dyDescent="0.25">
      <c r="A25" s="107" t="s">
        <v>20</v>
      </c>
      <c r="B25" s="13"/>
      <c r="C25" s="14"/>
      <c r="D25" s="86">
        <v>4</v>
      </c>
      <c r="E25" s="112">
        <v>1066805</v>
      </c>
      <c r="F25" s="124">
        <v>160615</v>
      </c>
      <c r="G25" s="117">
        <f t="shared" si="0"/>
        <v>0.15055703713424665</v>
      </c>
      <c r="H25" s="15"/>
    </row>
    <row r="26" spans="1:8" ht="15.75" x14ac:dyDescent="0.25">
      <c r="A26" s="107" t="s">
        <v>21</v>
      </c>
      <c r="B26" s="13"/>
      <c r="C26" s="14"/>
      <c r="D26" s="86"/>
      <c r="E26" s="112"/>
      <c r="F26" s="124"/>
      <c r="G26" s="117"/>
      <c r="H26" s="15"/>
    </row>
    <row r="27" spans="1:8" ht="15.75" x14ac:dyDescent="0.25">
      <c r="A27" s="83" t="s">
        <v>22</v>
      </c>
      <c r="B27" s="13"/>
      <c r="C27" s="14"/>
      <c r="D27" s="86"/>
      <c r="E27" s="112"/>
      <c r="F27" s="124"/>
      <c r="G27" s="117"/>
      <c r="H27" s="15"/>
    </row>
    <row r="28" spans="1:8" ht="15.75" x14ac:dyDescent="0.25">
      <c r="A28" s="83" t="s">
        <v>23</v>
      </c>
      <c r="B28" s="13"/>
      <c r="C28" s="14"/>
      <c r="D28" s="86"/>
      <c r="E28" s="112"/>
      <c r="F28" s="124"/>
      <c r="G28" s="117"/>
      <c r="H28" s="15"/>
    </row>
    <row r="29" spans="1:8" ht="15.75" x14ac:dyDescent="0.25">
      <c r="A29" s="83" t="s">
        <v>24</v>
      </c>
      <c r="B29" s="13"/>
      <c r="C29" s="14"/>
      <c r="D29" s="86">
        <v>1</v>
      </c>
      <c r="E29" s="112">
        <v>92305</v>
      </c>
      <c r="F29" s="124">
        <v>16435</v>
      </c>
      <c r="G29" s="117">
        <f t="shared" si="0"/>
        <v>0.17805102648827256</v>
      </c>
      <c r="H29" s="15"/>
    </row>
    <row r="30" spans="1:8" ht="15.75" x14ac:dyDescent="0.25">
      <c r="A30" s="83" t="s">
        <v>73</v>
      </c>
      <c r="B30" s="13"/>
      <c r="C30" s="14"/>
      <c r="D30" s="86"/>
      <c r="E30" s="112"/>
      <c r="F30" s="124"/>
      <c r="G30" s="117"/>
      <c r="H30" s="15"/>
    </row>
    <row r="31" spans="1:8" ht="15.75" x14ac:dyDescent="0.25">
      <c r="A31" s="83" t="s">
        <v>88</v>
      </c>
      <c r="B31" s="13"/>
      <c r="C31" s="14"/>
      <c r="D31" s="86"/>
      <c r="E31" s="112"/>
      <c r="F31" s="124"/>
      <c r="G31" s="117"/>
      <c r="H31" s="15"/>
    </row>
    <row r="32" spans="1:8" ht="15.75" x14ac:dyDescent="0.25">
      <c r="A32" s="83" t="s">
        <v>122</v>
      </c>
      <c r="B32" s="13"/>
      <c r="C32" s="14"/>
      <c r="D32" s="86">
        <v>1</v>
      </c>
      <c r="E32" s="112">
        <v>169946</v>
      </c>
      <c r="F32" s="124">
        <v>66549</v>
      </c>
      <c r="G32" s="117">
        <f>F32/E32</f>
        <v>0.39158909300601369</v>
      </c>
      <c r="H32" s="15"/>
    </row>
    <row r="33" spans="1:8" ht="15.75" x14ac:dyDescent="0.25">
      <c r="A33" s="83" t="s">
        <v>27</v>
      </c>
      <c r="B33" s="13"/>
      <c r="C33" s="14"/>
      <c r="D33" s="86"/>
      <c r="E33" s="112"/>
      <c r="F33" s="124"/>
      <c r="G33" s="117"/>
      <c r="H33" s="15"/>
    </row>
    <row r="34" spans="1:8" ht="15.75" x14ac:dyDescent="0.25">
      <c r="A34" s="83" t="s">
        <v>85</v>
      </c>
      <c r="B34" s="13"/>
      <c r="C34" s="14"/>
      <c r="D34" s="86">
        <v>6</v>
      </c>
      <c r="E34" s="112">
        <v>4778690</v>
      </c>
      <c r="F34" s="124">
        <v>750826</v>
      </c>
      <c r="G34" s="117">
        <f>F34/E34</f>
        <v>0.15711962901966858</v>
      </c>
      <c r="H34" s="15"/>
    </row>
    <row r="35" spans="1:8" x14ac:dyDescent="0.2">
      <c r="A35" s="16" t="s">
        <v>28</v>
      </c>
      <c r="B35" s="13"/>
      <c r="C35" s="14"/>
      <c r="D35" s="90"/>
      <c r="E35" s="112"/>
      <c r="F35" s="124"/>
      <c r="G35" s="118"/>
      <c r="H35" s="15"/>
    </row>
    <row r="36" spans="1:8" x14ac:dyDescent="0.2">
      <c r="A36" s="16" t="s">
        <v>47</v>
      </c>
      <c r="B36" s="13"/>
      <c r="C36" s="14"/>
      <c r="D36" s="90"/>
      <c r="E36" s="112"/>
      <c r="F36" s="124"/>
      <c r="G36" s="118"/>
      <c r="H36" s="15"/>
    </row>
    <row r="37" spans="1:8" x14ac:dyDescent="0.2">
      <c r="A37" s="16" t="s">
        <v>30</v>
      </c>
      <c r="B37" s="13"/>
      <c r="C37" s="14"/>
      <c r="D37" s="90"/>
      <c r="E37" s="108"/>
      <c r="F37" s="87"/>
      <c r="G37" s="118"/>
      <c r="H37" s="15"/>
    </row>
    <row r="38" spans="1:8" x14ac:dyDescent="0.2">
      <c r="A38" s="17"/>
      <c r="B38" s="18"/>
      <c r="C38" s="14"/>
      <c r="D38" s="90"/>
      <c r="E38" s="109"/>
      <c r="F38" s="109"/>
      <c r="G38" s="118"/>
      <c r="H38" s="15"/>
    </row>
    <row r="39" spans="1:8" ht="15.75" x14ac:dyDescent="0.25">
      <c r="A39" s="19" t="s">
        <v>31</v>
      </c>
      <c r="B39" s="20"/>
      <c r="C39" s="21"/>
      <c r="D39" s="94">
        <f>SUM(D9:D38)</f>
        <v>53</v>
      </c>
      <c r="E39" s="95">
        <f>SUM(E9:E38)</f>
        <v>15274965</v>
      </c>
      <c r="F39" s="95">
        <f>SUM(F9:F38)</f>
        <v>2968383.02</v>
      </c>
      <c r="G39" s="119">
        <f>F39/E39</f>
        <v>0.19432993921753666</v>
      </c>
      <c r="H39" s="15"/>
    </row>
    <row r="40" spans="1:8" ht="15.75" x14ac:dyDescent="0.25">
      <c r="A40" s="22"/>
      <c r="B40" s="22"/>
      <c r="C40" s="22"/>
      <c r="D40" s="97"/>
      <c r="E40" s="98"/>
      <c r="F40" s="99"/>
      <c r="G40" s="99"/>
      <c r="H40" s="2"/>
    </row>
    <row r="41" spans="1:8" ht="18" x14ac:dyDescent="0.25">
      <c r="A41" s="23" t="s">
        <v>32</v>
      </c>
      <c r="B41" s="24"/>
      <c r="C41" s="24"/>
      <c r="D41" s="25"/>
      <c r="E41" s="100"/>
      <c r="F41" s="101"/>
      <c r="G41" s="120"/>
      <c r="H41" s="2"/>
    </row>
    <row r="42" spans="1:8" ht="15.75" x14ac:dyDescent="0.25">
      <c r="A42" s="26"/>
      <c r="B42" s="26"/>
      <c r="C42" s="26"/>
      <c r="D42" s="102"/>
      <c r="E42" s="25" t="s">
        <v>33</v>
      </c>
      <c r="F42" s="25" t="s">
        <v>33</v>
      </c>
      <c r="G42" s="121" t="s">
        <v>5</v>
      </c>
      <c r="H42" s="2"/>
    </row>
    <row r="43" spans="1:8" ht="15.75" x14ac:dyDescent="0.2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22" t="s">
        <v>35</v>
      </c>
      <c r="H43" s="2"/>
    </row>
    <row r="44" spans="1:8" ht="15.75" x14ac:dyDescent="0.25">
      <c r="A44" s="27" t="s">
        <v>36</v>
      </c>
      <c r="B44" s="28"/>
      <c r="C44" s="14"/>
      <c r="D44" s="86">
        <v>159</v>
      </c>
      <c r="E44" s="87">
        <v>25586971.75</v>
      </c>
      <c r="F44" s="87">
        <v>1364622.77</v>
      </c>
      <c r="G44" s="117">
        <f>1-(+F44/E44)</f>
        <v>0.94666728117210663</v>
      </c>
      <c r="H44" s="15"/>
    </row>
    <row r="45" spans="1:8" ht="15.75" x14ac:dyDescent="0.25">
      <c r="A45" s="27" t="s">
        <v>37</v>
      </c>
      <c r="B45" s="28"/>
      <c r="C45" s="14"/>
      <c r="D45" s="86">
        <v>9</v>
      </c>
      <c r="E45" s="87">
        <v>4302393.95</v>
      </c>
      <c r="F45" s="87">
        <v>365854.08</v>
      </c>
      <c r="G45" s="117">
        <f t="shared" ref="G45:G54" si="1">1-(+F45/E45)</f>
        <v>0.91496499756838867</v>
      </c>
      <c r="H45" s="15"/>
    </row>
    <row r="46" spans="1:8" ht="15.75" x14ac:dyDescent="0.25">
      <c r="A46" s="27" t="s">
        <v>38</v>
      </c>
      <c r="B46" s="28"/>
      <c r="C46" s="14"/>
      <c r="D46" s="86">
        <v>156</v>
      </c>
      <c r="E46" s="87">
        <v>20187866.09</v>
      </c>
      <c r="F46" s="87">
        <v>1025161</v>
      </c>
      <c r="G46" s="117">
        <f t="shared" si="1"/>
        <v>0.94921895184811977</v>
      </c>
      <c r="H46" s="15"/>
    </row>
    <row r="47" spans="1:8" ht="15.75" x14ac:dyDescent="0.25">
      <c r="A47" s="27" t="s">
        <v>39</v>
      </c>
      <c r="B47" s="28"/>
      <c r="C47" s="14"/>
      <c r="D47" s="86">
        <v>2</v>
      </c>
      <c r="E47" s="87">
        <v>687235.5</v>
      </c>
      <c r="F47" s="87">
        <v>6352.87</v>
      </c>
      <c r="G47" s="117">
        <f t="shared" si="1"/>
        <v>0.99075590536286329</v>
      </c>
      <c r="H47" s="15"/>
    </row>
    <row r="48" spans="1:8" ht="15.75" x14ac:dyDescent="0.25">
      <c r="A48" s="27" t="s">
        <v>40</v>
      </c>
      <c r="B48" s="28"/>
      <c r="C48" s="14"/>
      <c r="D48" s="86">
        <v>117</v>
      </c>
      <c r="E48" s="87">
        <v>16198630.550000001</v>
      </c>
      <c r="F48" s="87">
        <v>1249208.45</v>
      </c>
      <c r="G48" s="117">
        <f t="shared" si="1"/>
        <v>0.9228818481819131</v>
      </c>
      <c r="H48" s="15"/>
    </row>
    <row r="49" spans="1:8" ht="15.75" x14ac:dyDescent="0.25">
      <c r="A49" s="27" t="s">
        <v>41</v>
      </c>
      <c r="B49" s="28"/>
      <c r="C49" s="14"/>
      <c r="D49" s="86"/>
      <c r="E49" s="87"/>
      <c r="F49" s="87"/>
      <c r="G49" s="117"/>
      <c r="H49" s="15"/>
    </row>
    <row r="50" spans="1:8" ht="15.75" x14ac:dyDescent="0.25">
      <c r="A50" s="27" t="s">
        <v>42</v>
      </c>
      <c r="B50" s="28"/>
      <c r="C50" s="14"/>
      <c r="D50" s="86">
        <v>11</v>
      </c>
      <c r="E50" s="87">
        <v>2590765</v>
      </c>
      <c r="F50" s="87">
        <v>166345</v>
      </c>
      <c r="G50" s="117">
        <f t="shared" si="1"/>
        <v>0.93579309586164705</v>
      </c>
      <c r="H50" s="15"/>
    </row>
    <row r="51" spans="1:8" ht="15.75" x14ac:dyDescent="0.25">
      <c r="A51" s="27" t="s">
        <v>43</v>
      </c>
      <c r="B51" s="28"/>
      <c r="C51" s="14"/>
      <c r="D51" s="86">
        <v>4</v>
      </c>
      <c r="E51" s="87">
        <v>1107875</v>
      </c>
      <c r="F51" s="87">
        <v>97125</v>
      </c>
      <c r="G51" s="117">
        <f t="shared" si="1"/>
        <v>0.91233216743766221</v>
      </c>
      <c r="H51" s="15"/>
    </row>
    <row r="52" spans="1:8" ht="15.75" x14ac:dyDescent="0.25">
      <c r="A52" s="54" t="s">
        <v>44</v>
      </c>
      <c r="B52" s="28"/>
      <c r="C52" s="14"/>
      <c r="D52" s="86">
        <v>2</v>
      </c>
      <c r="E52" s="87">
        <v>414925</v>
      </c>
      <c r="F52" s="87">
        <v>6700</v>
      </c>
      <c r="G52" s="117">
        <f t="shared" si="1"/>
        <v>0.9838525034644815</v>
      </c>
      <c r="H52" s="15"/>
    </row>
    <row r="53" spans="1:8" ht="15.75" x14ac:dyDescent="0.25">
      <c r="A53" s="55" t="s">
        <v>64</v>
      </c>
      <c r="B53" s="28"/>
      <c r="C53" s="14"/>
      <c r="D53" s="86"/>
      <c r="E53" s="87"/>
      <c r="F53" s="87"/>
      <c r="G53" s="117"/>
      <c r="H53" s="15"/>
    </row>
    <row r="54" spans="1:8" ht="15.75" x14ac:dyDescent="0.25">
      <c r="A54" s="27" t="s">
        <v>110</v>
      </c>
      <c r="B54" s="28"/>
      <c r="C54" s="14"/>
      <c r="D54" s="86">
        <v>1483</v>
      </c>
      <c r="E54" s="87">
        <v>108180911.75</v>
      </c>
      <c r="F54" s="87">
        <v>12689237.26</v>
      </c>
      <c r="G54" s="117">
        <f t="shared" si="1"/>
        <v>0.88270354672805762</v>
      </c>
      <c r="H54" s="15"/>
    </row>
    <row r="55" spans="1:8" ht="15.75" x14ac:dyDescent="0.25">
      <c r="A55" s="84" t="s">
        <v>111</v>
      </c>
      <c r="B55" s="30"/>
      <c r="C55" s="14"/>
      <c r="D55" s="86"/>
      <c r="E55" s="87"/>
      <c r="F55" s="87"/>
      <c r="G55" s="117"/>
      <c r="H55" s="15"/>
    </row>
    <row r="56" spans="1:8" ht="15.75" x14ac:dyDescent="0.25">
      <c r="A56" s="56"/>
      <c r="B56" s="30"/>
      <c r="C56" s="14"/>
      <c r="D56" s="86"/>
      <c r="E56" s="87"/>
      <c r="F56" s="87"/>
      <c r="G56" s="117"/>
      <c r="H56" s="15"/>
    </row>
    <row r="57" spans="1:8" x14ac:dyDescent="0.2">
      <c r="A57" s="16" t="s">
        <v>45</v>
      </c>
      <c r="B57" s="30"/>
      <c r="C57" s="14"/>
      <c r="D57" s="90"/>
      <c r="E57" s="109"/>
      <c r="F57" s="87"/>
      <c r="G57" s="118"/>
      <c r="H57" s="15"/>
    </row>
    <row r="58" spans="1:8" x14ac:dyDescent="0.2">
      <c r="A58" s="16" t="s">
        <v>46</v>
      </c>
      <c r="B58" s="28"/>
      <c r="C58" s="14"/>
      <c r="D58" s="90"/>
      <c r="E58" s="109"/>
      <c r="F58" s="87"/>
      <c r="G58" s="118"/>
      <c r="H58" s="15"/>
    </row>
    <row r="59" spans="1:8" x14ac:dyDescent="0.2">
      <c r="A59" s="16" t="s">
        <v>47</v>
      </c>
      <c r="B59" s="28"/>
      <c r="C59" s="14"/>
      <c r="D59" s="90"/>
      <c r="E59" s="108"/>
      <c r="F59" s="87"/>
      <c r="G59" s="118"/>
      <c r="H59" s="15"/>
    </row>
    <row r="60" spans="1:8" x14ac:dyDescent="0.2">
      <c r="A60" s="16" t="s">
        <v>30</v>
      </c>
      <c r="B60" s="28"/>
      <c r="C60" s="14"/>
      <c r="D60" s="90"/>
      <c r="E60" s="108"/>
      <c r="F60" s="87"/>
      <c r="G60" s="118"/>
      <c r="H60" s="15"/>
    </row>
    <row r="61" spans="1:8" ht="15.75" x14ac:dyDescent="0.25">
      <c r="A61" s="32"/>
      <c r="B61" s="18"/>
      <c r="C61" s="14"/>
      <c r="D61" s="90"/>
      <c r="E61" s="93"/>
      <c r="F61" s="93"/>
      <c r="G61" s="118"/>
      <c r="H61" s="2"/>
    </row>
    <row r="62" spans="1:8" ht="15.75" x14ac:dyDescent="0.25">
      <c r="A62" s="20" t="s">
        <v>48</v>
      </c>
      <c r="B62" s="20"/>
      <c r="C62" s="21"/>
      <c r="D62" s="94">
        <f>SUM(D44:D58)</f>
        <v>1943</v>
      </c>
      <c r="E62" s="95">
        <f>SUM(E44:E61)</f>
        <v>179257574.59</v>
      </c>
      <c r="F62" s="95">
        <f>SUM(F44:F61)</f>
        <v>16970606.43</v>
      </c>
      <c r="G62" s="123">
        <f>1-(+F62/E62)</f>
        <v>0.90532837193175597</v>
      </c>
      <c r="H62" s="2"/>
    </row>
    <row r="63" spans="1:8" x14ac:dyDescent="0.2">
      <c r="A63" s="33"/>
      <c r="B63" s="33"/>
      <c r="C63" s="33"/>
      <c r="D63" s="104"/>
      <c r="E63" s="105"/>
      <c r="F63" s="34"/>
      <c r="G63" s="34"/>
      <c r="H63" s="2"/>
    </row>
    <row r="64" spans="1:8" ht="18" x14ac:dyDescent="0.25">
      <c r="A64" s="35" t="s">
        <v>49</v>
      </c>
      <c r="B64" s="36"/>
      <c r="C64" s="36"/>
      <c r="D64" s="36"/>
      <c r="E64" s="36"/>
      <c r="F64" s="37">
        <f>F62+F39</f>
        <v>19938989.449999999</v>
      </c>
      <c r="G64" s="36"/>
      <c r="H64" s="2"/>
    </row>
    <row r="65" spans="1:8" ht="18" x14ac:dyDescent="0.25">
      <c r="A65" s="35"/>
      <c r="B65" s="36"/>
      <c r="C65" s="36"/>
      <c r="D65" s="36"/>
      <c r="E65" s="36"/>
      <c r="F65" s="37"/>
      <c r="G65" s="36"/>
      <c r="H65" s="2"/>
    </row>
    <row r="66" spans="1:8" ht="15.75" x14ac:dyDescent="0.25">
      <c r="A66" s="4" t="s">
        <v>51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52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53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44"/>
      <c r="F71" s="2"/>
      <c r="G71" s="2"/>
      <c r="H71" s="2"/>
    </row>
    <row r="72" spans="1:8" ht="18" x14ac:dyDescent="0.25">
      <c r="A72" s="43"/>
      <c r="B72" s="39"/>
      <c r="C72" s="39"/>
      <c r="D72" s="39"/>
      <c r="E72" s="45"/>
      <c r="F72" s="2"/>
      <c r="G72" s="2"/>
      <c r="H72" s="2"/>
    </row>
    <row r="73" spans="1:8" ht="18" x14ac:dyDescent="0.25">
      <c r="A73" s="43"/>
      <c r="B73" s="39"/>
      <c r="C73" s="39"/>
      <c r="D73" s="39"/>
      <c r="E73" s="46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7" type="noConversion"/>
  <printOptions horizontalCentered="1"/>
  <pageMargins left="0.75" right="0.75" top="0.25" bottom="0.25" header="0.5" footer="0.5"/>
  <pageSetup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ARG</vt:lpstr>
      <vt:lpstr>LADYLUCK</vt:lpstr>
      <vt:lpstr>HOLLYWOOD</vt:lpstr>
      <vt:lpstr>HARNKC</vt:lpstr>
      <vt:lpstr>ISLE</vt:lpstr>
      <vt:lpstr>AMERKC</vt:lpstr>
      <vt:lpstr>LAGRANGE</vt:lpstr>
      <vt:lpstr>AMERSC</vt:lpstr>
      <vt:lpstr>RIVERCITY</vt:lpstr>
      <vt:lpstr>LUMIERE</vt:lpstr>
      <vt:lpstr>ISLEBV</vt:lpstr>
      <vt:lpstr>STJO</vt:lpstr>
      <vt:lpstr>CAPE</vt:lpstr>
      <vt:lpstr>STATE TOTALS</vt:lpstr>
      <vt:lpstr>'STATE TOTALS'!Print_Area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Goforth</dc:creator>
  <cp:lastModifiedBy>webteam-prod</cp:lastModifiedBy>
  <cp:lastPrinted>2013-01-09T15:16:35Z</cp:lastPrinted>
  <dcterms:created xsi:type="dcterms:W3CDTF">2012-06-07T14:04:25Z</dcterms:created>
  <dcterms:modified xsi:type="dcterms:W3CDTF">2020-02-06T21:13:20Z</dcterms:modified>
</cp:coreProperties>
</file>