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<sst xmlns="http://schemas.openxmlformats.org/spreadsheetml/2006/main" count="931" uniqueCount="149">
  <si>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</si>
  <si>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</si>
  <si>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</si>
  <si>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</si>
  <si>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</si>
  <si>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</si>
  <si>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</si>
  <si>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</si>
  <si>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</si>
  <si>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</si>
  <si>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</si>
  <si>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</si>
  <si>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</si>
  <si>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</si>
  <si>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</si>
  <si>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</si>
  <si>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</si>
  <si>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</si>
  <si>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</si>
  <si>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</si>
  <si>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</si>
  <si>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</si>
  <si>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</si>
  <si>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</si>
  <si>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</si>
  <si>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</si>
  <si>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</si>
  <si>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</si>
  <si>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</si>
  <si>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</si>
  <si>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</si>
  <si>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</si>
  <si>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</si>
  <si>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</si>
  <si>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</si>
  <si>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</si>
  <si>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</si>
  <si>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</si>
  <si>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</si>
  <si>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</si>
  <si>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</si>
  <si>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</si>
  <si>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</si>
  <si>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</si>
  <si>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</si>
  <si>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</si>
  <si>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</si>
  <si>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</si>
  <si>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</si>
  <si>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</si>
  <si>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</si>
  <si>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</si>
  <si>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</si>
  <si>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</si>
  <si>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</si>
  <si>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</si>
  <si>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</si>
  <si>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</si>
  <si>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</si>
  <si>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</si>
  <si>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</si>
  <si>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</si>
  <si>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</si>
  <si>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</si>
  <si>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</si>
  <si>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</si>
  <si>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</si>
  <si>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</si>
  <si>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</si>
  <si>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</si>
  <si>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</si>
  <si>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</si>
  <si>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</si>
  <si>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</si>
  <si>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</si>
  <si>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</si>
  <si>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</si>
  <si>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</si>
  <si>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</si>
  <si>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</si>
  <si>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</si>
  <si>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</si>
  <si>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</si>
  <si>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</si>
  <si>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</si>
  <si>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</si>
  <si>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</si>
  <si>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</si>
  <si>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</si>
  <si>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</si>
  <si>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</si>
  <si>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</si>
  <si>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</si>
  <si>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</si>
  <si>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</si>
  <si>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</si>
  <si>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</si>
  <si>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</si>
  <si>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</si>
  <si>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</si>
  <si>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</si>
  <si>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</si>
  <si>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</si>
  <si>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</si>
  <si>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</si>
  <si>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</si>
  <si>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</si>
  <si>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</si>
  <si>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</si>
  <si>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</si>
  <si>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</si>
  <si>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</si>
  <si>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</si>
  <si>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</si>
  <si>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</si>
  <si>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</si>
  <si>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</si>
  <si>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</si>
  <si>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</si>
  <si>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</si>
  <si>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</si>
  <si>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</si>
  <si>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</si>
  <si>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</si>
  <si>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</si>
  <si>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</si>
  <si>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</si>
  <si>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</si>
  <si>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</si>
  <si>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</si>
  <si>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</si>
  <si>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</si>
  <si>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</si>
  <si>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</si>
  <si>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</si>
  <si>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</si>
  <si>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</si>
  <si>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</si>
  <si>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</si>
  <si>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</si>
  <si>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</si>
  <si>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</si>
  <si>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</si>
  <si>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Baccarat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</si>
  <si>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</si>
  <si>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</si>
  <si>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</si>
  <si>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</si>
  <si>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>MONTH ENDED:   NOVEMBER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</si>
</sst>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2" xfId="0" applyNumberFormat="1" applyFont="1" applyBorder="1" applyAlignment="1">
      <alignment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8" xfId="0" applyNumberFormat="1" applyFont="1" applyFill="1" applyBorder="1" applyAlignment="1" applyProtection="1">
      <alignment horizontal="left"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40" fontId="12" fillId="36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164" fontId="12" fillId="0" borderId="19" xfId="0" applyNumberFormat="1" applyFont="1" applyBorder="1" applyAlignment="1" applyProtection="1">
      <alignment/>
      <protection locked="0"/>
    </xf>
    <xf numFmtId="164" fontId="12" fillId="34" borderId="19" xfId="0" applyNumberFormat="1" applyFont="1" applyFill="1" applyBorder="1" applyAlignment="1" applyProtection="1">
      <alignment/>
      <protection locked="0"/>
    </xf>
    <xf numFmtId="164" fontId="15" fillId="0" borderId="19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20" xfId="0" applyNumberFormat="1" applyFont="1" applyBorder="1" applyAlignment="1">
      <alignment horizontal="centerContinuous"/>
    </xf>
    <xf numFmtId="164" fontId="15" fillId="0" borderId="21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8" xfId="0" applyNumberFormat="1" applyFont="1" applyBorder="1" applyAlignment="1" applyProtection="1">
      <alignment horizontal="center"/>
      <protection locked="0"/>
    </xf>
    <xf numFmtId="40" fontId="12" fillId="0" borderId="18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>
      <c r="A11" s="83" t="s">
        <v>121</v>
      </c>
      <c r="B11" s="13"/>
      <c r="C11" s="14"/>
      <c r="D11" s="87">
        <v>5</v>
      </c>
      <c r="E11" s="88">
        <v>743128</v>
      </c>
      <c r="F11" s="88">
        <v>210332.5</v>
      </c>
      <c r="G11" s="89">
        <f>F11/E11</f>
        <v>0.2830367043093518</v>
      </c>
      <c r="H11" s="15"/>
    </row>
    <row r="12" spans="1:8" ht="15.7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>
      <c r="A13" s="83" t="s">
        <v>130</v>
      </c>
      <c r="B13" s="13"/>
      <c r="C13" s="14"/>
      <c r="D13" s="87">
        <v>1</v>
      </c>
      <c r="E13" s="88">
        <v>38122</v>
      </c>
      <c r="F13" s="88">
        <v>4824</v>
      </c>
      <c r="G13" s="89">
        <f>F13/E13</f>
        <v>0.12654110487382614</v>
      </c>
      <c r="H13" s="15"/>
    </row>
    <row r="14" spans="1:8" ht="15.75">
      <c r="A14" s="83" t="s">
        <v>57</v>
      </c>
      <c r="B14" s="13"/>
      <c r="C14" s="14"/>
      <c r="D14" s="87"/>
      <c r="E14" s="88"/>
      <c r="F14" s="88"/>
      <c r="G14" s="89"/>
      <c r="H14" s="15"/>
    </row>
    <row r="15" spans="1:8" ht="15.75">
      <c r="A15" s="83" t="s">
        <v>135</v>
      </c>
      <c r="B15" s="13"/>
      <c r="C15" s="14"/>
      <c r="D15" s="87">
        <v>1</v>
      </c>
      <c r="E15" s="88">
        <v>235111</v>
      </c>
      <c r="F15" s="88">
        <v>64747</v>
      </c>
      <c r="G15" s="89">
        <f>F15/E15</f>
        <v>0.27538907154492986</v>
      </c>
      <c r="H15" s="15"/>
    </row>
    <row r="16" spans="1:8" ht="15.75">
      <c r="A16" s="83" t="s">
        <v>142</v>
      </c>
      <c r="B16" s="13"/>
      <c r="C16" s="14"/>
      <c r="D16" s="87"/>
      <c r="E16" s="88"/>
      <c r="F16" s="88"/>
      <c r="G16" s="89"/>
      <c r="H16" s="15"/>
    </row>
    <row r="17" spans="1:8" ht="15.75">
      <c r="A17" s="83" t="s">
        <v>13</v>
      </c>
      <c r="B17" s="13"/>
      <c r="C17" s="14"/>
      <c r="D17" s="87"/>
      <c r="E17" s="88"/>
      <c r="F17" s="88"/>
      <c r="G17" s="89"/>
      <c r="H17" s="15"/>
    </row>
    <row r="18" spans="1:8" ht="15.75">
      <c r="A18" s="83" t="s">
        <v>14</v>
      </c>
      <c r="B18" s="13"/>
      <c r="C18" s="14"/>
      <c r="D18" s="87">
        <v>2</v>
      </c>
      <c r="E18" s="88">
        <v>671479</v>
      </c>
      <c r="F18" s="88">
        <v>108681</v>
      </c>
      <c r="G18" s="89">
        <f>F18/E18</f>
        <v>0.16185316294329383</v>
      </c>
      <c r="H18" s="15"/>
    </row>
    <row r="19" spans="1:8" ht="15.7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>
      <c r="A20" s="83" t="s">
        <v>16</v>
      </c>
      <c r="B20" s="13"/>
      <c r="C20" s="14"/>
      <c r="D20" s="87">
        <v>1</v>
      </c>
      <c r="E20" s="88">
        <v>858431</v>
      </c>
      <c r="F20" s="88">
        <v>282308</v>
      </c>
      <c r="G20" s="89">
        <f aca="true" t="shared" si="0" ref="G20:G25">F20/E20</f>
        <v>0.32886510389303275</v>
      </c>
      <c r="H20" s="15"/>
    </row>
    <row r="21" spans="1:8" ht="15.75">
      <c r="A21" s="83" t="s">
        <v>144</v>
      </c>
      <c r="B21" s="13"/>
      <c r="C21" s="14"/>
      <c r="D21" s="87"/>
      <c r="E21" s="88"/>
      <c r="F21" s="88"/>
      <c r="G21" s="89"/>
      <c r="H21" s="15"/>
    </row>
    <row r="22" spans="1:8" ht="15.75">
      <c r="A22" s="83" t="s">
        <v>60</v>
      </c>
      <c r="B22" s="13"/>
      <c r="C22" s="14"/>
      <c r="D22" s="87"/>
      <c r="E22" s="88"/>
      <c r="F22" s="88"/>
      <c r="G22" s="89"/>
      <c r="H22" s="15"/>
    </row>
    <row r="23" spans="1:8" ht="15.75">
      <c r="A23" s="83" t="s">
        <v>18</v>
      </c>
      <c r="B23" s="13"/>
      <c r="C23" s="14"/>
      <c r="D23" s="87">
        <v>8</v>
      </c>
      <c r="E23" s="88">
        <v>4566027</v>
      </c>
      <c r="F23" s="88">
        <v>870682</v>
      </c>
      <c r="G23" s="89">
        <f t="shared" si="0"/>
        <v>0.19068700206985198</v>
      </c>
      <c r="H23" s="15"/>
    </row>
    <row r="24" spans="1:8" ht="15.75">
      <c r="A24" s="83" t="s">
        <v>19</v>
      </c>
      <c r="B24" s="13"/>
      <c r="C24" s="14"/>
      <c r="D24" s="87">
        <v>2</v>
      </c>
      <c r="E24" s="88">
        <v>161392</v>
      </c>
      <c r="F24" s="88">
        <v>67111</v>
      </c>
      <c r="G24" s="89">
        <f t="shared" si="0"/>
        <v>0.4158260632497274</v>
      </c>
      <c r="H24" s="15"/>
    </row>
    <row r="25" spans="1:8" ht="15.75">
      <c r="A25" s="84" t="s">
        <v>20</v>
      </c>
      <c r="B25" s="13"/>
      <c r="C25" s="14"/>
      <c r="D25" s="87">
        <v>3</v>
      </c>
      <c r="E25" s="88">
        <v>475432</v>
      </c>
      <c r="F25" s="88">
        <v>127584</v>
      </c>
      <c r="G25" s="89">
        <f t="shared" si="0"/>
        <v>0.26835383398677415</v>
      </c>
      <c r="H25" s="15"/>
    </row>
    <row r="26" spans="1:8" ht="15.7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>
      <c r="A29" s="85" t="s">
        <v>24</v>
      </c>
      <c r="B29" s="13"/>
      <c r="C29" s="14"/>
      <c r="D29" s="87">
        <v>1</v>
      </c>
      <c r="E29" s="90">
        <v>57395</v>
      </c>
      <c r="F29" s="90">
        <v>26936.5</v>
      </c>
      <c r="G29" s="89">
        <f>F29/E29</f>
        <v>0.4693178848331736</v>
      </c>
      <c r="H29" s="15"/>
    </row>
    <row r="30" spans="1:8" ht="15.75">
      <c r="A30" s="85" t="s">
        <v>25</v>
      </c>
      <c r="B30" s="13"/>
      <c r="C30" s="14"/>
      <c r="D30" s="87">
        <v>1</v>
      </c>
      <c r="E30" s="90">
        <v>243708</v>
      </c>
      <c r="F30" s="88">
        <v>67610.5</v>
      </c>
      <c r="G30" s="89">
        <f>F30/E30</f>
        <v>0.27742421258227057</v>
      </c>
      <c r="H30" s="15"/>
    </row>
    <row r="31" spans="1:8" ht="15.75">
      <c r="A31" s="85" t="s">
        <v>26</v>
      </c>
      <c r="B31" s="13"/>
      <c r="C31" s="14"/>
      <c r="D31" s="87">
        <v>15</v>
      </c>
      <c r="E31" s="90">
        <v>2169823.5</v>
      </c>
      <c r="F31" s="90">
        <v>484038.5</v>
      </c>
      <c r="G31" s="89">
        <f>F31/E31</f>
        <v>0.22307736090055252</v>
      </c>
      <c r="H31" s="15"/>
    </row>
    <row r="32" spans="1:8" ht="15.75">
      <c r="A32" s="85" t="s">
        <v>137</v>
      </c>
      <c r="B32" s="13"/>
      <c r="C32" s="14"/>
      <c r="D32" s="87"/>
      <c r="E32" s="90"/>
      <c r="F32" s="90"/>
      <c r="G32" s="89"/>
      <c r="H32" s="15"/>
    </row>
    <row r="33" spans="1:8" ht="15.75">
      <c r="A33" s="85" t="s">
        <v>112</v>
      </c>
      <c r="B33" s="13"/>
      <c r="C33" s="14"/>
      <c r="D33" s="87">
        <v>1</v>
      </c>
      <c r="E33" s="90">
        <v>170155</v>
      </c>
      <c r="F33" s="90">
        <v>20626</v>
      </c>
      <c r="G33" s="89">
        <f>F33/E33</f>
        <v>0.1212188886603391</v>
      </c>
      <c r="H33" s="15"/>
    </row>
    <row r="34" spans="1:8" ht="15.75">
      <c r="A34" s="85" t="s">
        <v>27</v>
      </c>
      <c r="B34" s="13"/>
      <c r="C34" s="14"/>
      <c r="D34" s="87">
        <v>1</v>
      </c>
      <c r="E34" s="90">
        <v>140266</v>
      </c>
      <c r="F34" s="90">
        <v>38515</v>
      </c>
      <c r="G34" s="89">
        <f>F34/E34</f>
        <v>0.27458543053911855</v>
      </c>
      <c r="H34" s="15"/>
    </row>
    <row r="35" spans="1:8" ht="15">
      <c r="A35" s="16" t="s">
        <v>28</v>
      </c>
      <c r="B35" s="13"/>
      <c r="C35" s="14"/>
      <c r="D35" s="91"/>
      <c r="E35" s="92"/>
      <c r="F35" s="88"/>
      <c r="G35" s="93"/>
      <c r="H35" s="15"/>
    </row>
    <row r="36" spans="1:8" ht="15">
      <c r="A36" s="16" t="s">
        <v>29</v>
      </c>
      <c r="B36" s="13"/>
      <c r="C36" s="14"/>
      <c r="D36" s="91"/>
      <c r="E36" s="92"/>
      <c r="F36" s="90"/>
      <c r="G36" s="93"/>
      <c r="H36" s="15"/>
    </row>
    <row r="37" spans="1:8" ht="15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ht="15">
      <c r="A38" s="17"/>
      <c r="B38" s="18"/>
      <c r="C38" s="14"/>
      <c r="D38" s="91"/>
      <c r="E38" s="94"/>
      <c r="F38" s="94"/>
      <c r="G38" s="93"/>
      <c r="H38" s="15"/>
    </row>
    <row r="39" spans="1:8" ht="15.75">
      <c r="A39" s="19" t="s">
        <v>31</v>
      </c>
      <c r="B39" s="20"/>
      <c r="C39" s="21"/>
      <c r="D39" s="95">
        <f>SUM(D9:D38)</f>
        <v>42</v>
      </c>
      <c r="E39" s="96">
        <f>SUM(E9:E38)</f>
        <v>10530469.5</v>
      </c>
      <c r="F39" s="96">
        <f>SUM(F9:F38)</f>
        <v>2373996</v>
      </c>
      <c r="G39" s="97">
        <f>F39/E39</f>
        <v>0.22544066055174464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>
      <c r="A44" s="27" t="s">
        <v>36</v>
      </c>
      <c r="B44" s="28"/>
      <c r="C44" s="14"/>
      <c r="D44" s="87">
        <v>123</v>
      </c>
      <c r="E44" s="88">
        <v>12297529.05</v>
      </c>
      <c r="F44" s="88">
        <v>740347.26</v>
      </c>
      <c r="G44" s="89">
        <f aca="true" t="shared" si="1" ref="G44:G50">1-(+F44/E44)</f>
        <v>0.9397970716727032</v>
      </c>
      <c r="H44" s="15"/>
    </row>
    <row r="45" spans="1:8" ht="15.75">
      <c r="A45" s="27" t="s">
        <v>37</v>
      </c>
      <c r="B45" s="28"/>
      <c r="C45" s="14"/>
      <c r="D45" s="87">
        <v>2</v>
      </c>
      <c r="E45" s="88">
        <v>991361.29</v>
      </c>
      <c r="F45" s="88">
        <v>156380.29</v>
      </c>
      <c r="G45" s="89">
        <f t="shared" si="1"/>
        <v>0.842257014090191</v>
      </c>
      <c r="H45" s="15"/>
    </row>
    <row r="46" spans="1:8" ht="15.75">
      <c r="A46" s="27" t="s">
        <v>38</v>
      </c>
      <c r="B46" s="28"/>
      <c r="C46" s="14"/>
      <c r="D46" s="87">
        <v>144</v>
      </c>
      <c r="E46" s="88">
        <v>8662944.75</v>
      </c>
      <c r="F46" s="88">
        <v>690682.9</v>
      </c>
      <c r="G46" s="89">
        <f t="shared" si="1"/>
        <v>0.9202715797073506</v>
      </c>
      <c r="H46" s="15"/>
    </row>
    <row r="47" spans="1:8" ht="15.75">
      <c r="A47" s="27" t="s">
        <v>39</v>
      </c>
      <c r="B47" s="28"/>
      <c r="C47" s="14"/>
      <c r="D47" s="87">
        <v>9</v>
      </c>
      <c r="E47" s="88">
        <v>1422914</v>
      </c>
      <c r="F47" s="88">
        <v>84124.5</v>
      </c>
      <c r="G47" s="89">
        <f t="shared" si="1"/>
        <v>0.9408787178986221</v>
      </c>
      <c r="H47" s="15"/>
    </row>
    <row r="48" spans="1:8" ht="15.75">
      <c r="A48" s="27" t="s">
        <v>40</v>
      </c>
      <c r="B48" s="28"/>
      <c r="C48" s="14"/>
      <c r="D48" s="87">
        <v>155</v>
      </c>
      <c r="E48" s="88">
        <v>10531220.92</v>
      </c>
      <c r="F48" s="88">
        <v>984233.84</v>
      </c>
      <c r="G48" s="89">
        <f t="shared" si="1"/>
        <v>0.9065413357599567</v>
      </c>
      <c r="H48" s="15"/>
    </row>
    <row r="49" spans="1:8" ht="15.75">
      <c r="A49" s="27" t="s">
        <v>41</v>
      </c>
      <c r="B49" s="28"/>
      <c r="C49" s="14"/>
      <c r="D49" s="87">
        <v>11</v>
      </c>
      <c r="E49" s="88">
        <v>2480946</v>
      </c>
      <c r="F49" s="88">
        <v>135126</v>
      </c>
      <c r="G49" s="89">
        <f t="shared" si="1"/>
        <v>0.9455344856357212</v>
      </c>
      <c r="H49" s="15"/>
    </row>
    <row r="50" spans="1:8" ht="15.75">
      <c r="A50" s="27" t="s">
        <v>42</v>
      </c>
      <c r="B50" s="28"/>
      <c r="C50" s="14"/>
      <c r="D50" s="87">
        <v>16</v>
      </c>
      <c r="E50" s="88">
        <v>1713985.07</v>
      </c>
      <c r="F50" s="88">
        <v>37546.07</v>
      </c>
      <c r="G50" s="89">
        <f t="shared" si="1"/>
        <v>0.9780942841001526</v>
      </c>
      <c r="H50" s="15"/>
    </row>
    <row r="51" spans="1:8" ht="15.7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>
      <c r="A52" s="27" t="s">
        <v>44</v>
      </c>
      <c r="B52" s="28"/>
      <c r="C52" s="14"/>
      <c r="D52" s="87">
        <v>1</v>
      </c>
      <c r="E52" s="88">
        <v>122950</v>
      </c>
      <c r="F52" s="88">
        <v>-5500</v>
      </c>
      <c r="G52" s="89">
        <f>1-(+F52/E52)</f>
        <v>1.0447336315575437</v>
      </c>
      <c r="H52" s="15"/>
    </row>
    <row r="53" spans="1:8" ht="15.75">
      <c r="A53" s="29" t="s">
        <v>65</v>
      </c>
      <c r="B53" s="30"/>
      <c r="C53" s="14"/>
      <c r="D53" s="87">
        <v>993</v>
      </c>
      <c r="E53" s="88">
        <v>71061278.69</v>
      </c>
      <c r="F53" s="88">
        <v>8493464.08</v>
      </c>
      <c r="G53" s="89">
        <f>1-(+F53/E53)</f>
        <v>0.8804769033631922</v>
      </c>
      <c r="H53" s="15"/>
    </row>
    <row r="54" spans="1:8" ht="15.75">
      <c r="A54" s="29" t="s">
        <v>66</v>
      </c>
      <c r="B54" s="30"/>
      <c r="C54" s="14"/>
      <c r="D54" s="87"/>
      <c r="E54" s="88"/>
      <c r="F54" s="88"/>
      <c r="G54" s="89"/>
      <c r="H54" s="15"/>
    </row>
    <row r="55" spans="1:8" ht="15">
      <c r="A55" s="31" t="s">
        <v>45</v>
      </c>
      <c r="B55" s="30"/>
      <c r="C55" s="14"/>
      <c r="D55" s="91"/>
      <c r="E55" s="94"/>
      <c r="F55" s="88"/>
      <c r="G55" s="93"/>
      <c r="H55" s="15"/>
    </row>
    <row r="56" spans="1:8" ht="15">
      <c r="A56" s="16" t="s">
        <v>46</v>
      </c>
      <c r="B56" s="28"/>
      <c r="C56" s="14"/>
      <c r="D56" s="91"/>
      <c r="E56" s="94"/>
      <c r="F56" s="88"/>
      <c r="G56" s="93"/>
      <c r="H56" s="15"/>
    </row>
    <row r="57" spans="1:8" ht="15">
      <c r="A57" s="16" t="s">
        <v>47</v>
      </c>
      <c r="B57" s="28"/>
      <c r="C57" s="14"/>
      <c r="D57" s="91"/>
      <c r="E57" s="92"/>
      <c r="F57" s="90"/>
      <c r="G57" s="93"/>
      <c r="H57" s="15"/>
    </row>
    <row r="58" spans="1:8" ht="15">
      <c r="A58" s="16" t="s">
        <v>30</v>
      </c>
      <c r="B58" s="28"/>
      <c r="C58" s="14"/>
      <c r="D58" s="91"/>
      <c r="E58" s="92"/>
      <c r="F58" s="90"/>
      <c r="G58" s="93"/>
      <c r="H58" s="15"/>
    </row>
    <row r="59" spans="1:8" ht="15.75">
      <c r="A59" s="32"/>
      <c r="B59" s="18"/>
      <c r="C59" s="14"/>
      <c r="D59" s="91"/>
      <c r="E59" s="94"/>
      <c r="F59" s="94"/>
      <c r="G59" s="93"/>
      <c r="H59" s="15"/>
    </row>
    <row r="60" spans="1:8" ht="15.75">
      <c r="A60" s="20" t="s">
        <v>48</v>
      </c>
      <c r="B60" s="20"/>
      <c r="C60" s="21"/>
      <c r="D60" s="95">
        <f>SUM(D44:D56)</f>
        <v>1454</v>
      </c>
      <c r="E60" s="96">
        <f>SUM(E44:E59)</f>
        <v>109285129.77</v>
      </c>
      <c r="F60" s="96">
        <f>SUM(F44:F59)</f>
        <v>11316404.94</v>
      </c>
      <c r="G60" s="97">
        <f>1-(+F60/E60)</f>
        <v>0.8964506427926988</v>
      </c>
      <c r="H60" s="15"/>
    </row>
    <row r="61" spans="1:8" ht="15">
      <c r="A61" s="33"/>
      <c r="B61" s="33"/>
      <c r="C61" s="33"/>
      <c r="D61" s="106"/>
      <c r="E61" s="107"/>
      <c r="F61" s="34"/>
      <c r="G61" s="34"/>
      <c r="H61" s="2"/>
    </row>
    <row r="62" spans="1:8" ht="18">
      <c r="A62" s="35" t="s">
        <v>49</v>
      </c>
      <c r="B62" s="36"/>
      <c r="C62" s="36"/>
      <c r="D62" s="108"/>
      <c r="E62" s="108"/>
      <c r="F62" s="109">
        <f>F60+F39</f>
        <v>13690400.94</v>
      </c>
      <c r="G62" s="108"/>
      <c r="H62" s="2"/>
    </row>
    <row r="63" spans="1:8" ht="18">
      <c r="A63" s="38"/>
      <c r="B63" s="39"/>
      <c r="C63" s="39"/>
      <c r="D63" s="39"/>
      <c r="E63" s="39"/>
      <c r="F63" s="37"/>
      <c r="G63" s="39"/>
      <c r="H63" s="2"/>
    </row>
    <row r="64" spans="1:8" ht="15.7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43"/>
      <c r="B71" s="39"/>
      <c r="C71" s="39"/>
      <c r="D71" s="39"/>
      <c r="E71" s="44"/>
      <c r="F71" s="2"/>
      <c r="G71" s="2"/>
      <c r="H71" s="2"/>
    </row>
    <row r="72" spans="1:8" ht="18">
      <c r="A72" s="43"/>
      <c r="B72" s="39"/>
      <c r="C72" s="39"/>
      <c r="D72" s="39"/>
      <c r="E72" s="45"/>
      <c r="F72" s="2"/>
      <c r="G72" s="2"/>
      <c r="H72" s="2"/>
    </row>
    <row r="73" spans="1:8" ht="18">
      <c r="A73" s="43"/>
      <c r="B73" s="39"/>
      <c r="C73" s="39"/>
      <c r="D73" s="39"/>
      <c r="E73" s="46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7"/>
      <c r="F80" s="2"/>
      <c r="G80" s="2"/>
      <c r="H80" s="2"/>
    </row>
    <row r="81" spans="1:8" ht="18">
      <c r="A81" s="43"/>
      <c r="B81" s="39"/>
      <c r="C81" s="39"/>
      <c r="D81" s="39"/>
      <c r="E81" s="39"/>
      <c r="F81" s="2"/>
      <c r="G81" s="2"/>
      <c r="H81" s="2"/>
    </row>
    <row r="82" spans="1:8" ht="15.7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10" sqref="D10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NOVEMBER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7"/>
      <c r="E9" s="88"/>
      <c r="F9" s="88"/>
      <c r="G9" s="120"/>
      <c r="H9" s="15"/>
    </row>
    <row r="10" spans="1:8" ht="15.75">
      <c r="A10" s="83" t="s">
        <v>11</v>
      </c>
      <c r="B10" s="13"/>
      <c r="C10" s="14"/>
      <c r="D10" s="87">
        <v>3</v>
      </c>
      <c r="E10" s="88">
        <v>1401503</v>
      </c>
      <c r="F10" s="88">
        <v>100639</v>
      </c>
      <c r="G10" s="120">
        <f>F10/E10</f>
        <v>0.07180790908046576</v>
      </c>
      <c r="H10" s="15"/>
    </row>
    <row r="11" spans="1:8" ht="15.75">
      <c r="A11" s="83" t="s">
        <v>140</v>
      </c>
      <c r="B11" s="13"/>
      <c r="C11" s="14"/>
      <c r="D11" s="87"/>
      <c r="E11" s="88"/>
      <c r="F11" s="88"/>
      <c r="G11" s="120"/>
      <c r="H11" s="15"/>
    </row>
    <row r="12" spans="1:8" ht="15.75">
      <c r="A12" s="83" t="s">
        <v>25</v>
      </c>
      <c r="B12" s="13"/>
      <c r="C12" s="14"/>
      <c r="D12" s="87">
        <v>1</v>
      </c>
      <c r="E12" s="88">
        <v>93735</v>
      </c>
      <c r="F12" s="88">
        <v>17986</v>
      </c>
      <c r="G12" s="120">
        <f>F12/E12</f>
        <v>0.19188136768549635</v>
      </c>
      <c r="H12" s="15"/>
    </row>
    <row r="13" spans="1:8" ht="15.75">
      <c r="A13" s="83" t="s">
        <v>81</v>
      </c>
      <c r="B13" s="13"/>
      <c r="C13" s="14"/>
      <c r="D13" s="87"/>
      <c r="E13" s="88"/>
      <c r="F13" s="88"/>
      <c r="G13" s="120"/>
      <c r="H13" s="15"/>
    </row>
    <row r="14" spans="1:8" ht="15.75">
      <c r="A14" s="83" t="s">
        <v>121</v>
      </c>
      <c r="B14" s="13"/>
      <c r="C14" s="14"/>
      <c r="D14" s="87"/>
      <c r="E14" s="88"/>
      <c r="F14" s="88"/>
      <c r="G14" s="120"/>
      <c r="H14" s="15"/>
    </row>
    <row r="15" spans="1:8" ht="15.75">
      <c r="A15" s="83" t="s">
        <v>123</v>
      </c>
      <c r="B15" s="13"/>
      <c r="C15" s="14"/>
      <c r="D15" s="87">
        <v>23</v>
      </c>
      <c r="E15" s="88">
        <v>3555445</v>
      </c>
      <c r="F15" s="88">
        <v>644823.5</v>
      </c>
      <c r="G15" s="120">
        <f>F15/E15</f>
        <v>0.18136224860741765</v>
      </c>
      <c r="H15" s="15"/>
    </row>
    <row r="16" spans="1:8" ht="15.75">
      <c r="A16" s="83" t="s">
        <v>127</v>
      </c>
      <c r="B16" s="13"/>
      <c r="C16" s="14"/>
      <c r="D16" s="87"/>
      <c r="E16" s="88"/>
      <c r="F16" s="88"/>
      <c r="G16" s="120"/>
      <c r="H16" s="15"/>
    </row>
    <row r="17" spans="1:8" ht="15.75">
      <c r="A17" s="83" t="s">
        <v>87</v>
      </c>
      <c r="B17" s="13"/>
      <c r="C17" s="14"/>
      <c r="D17" s="87">
        <v>1</v>
      </c>
      <c r="E17" s="88">
        <v>796347</v>
      </c>
      <c r="F17" s="88">
        <v>89307</v>
      </c>
      <c r="G17" s="120">
        <f>F17/E17</f>
        <v>0.1121458359232847</v>
      </c>
      <c r="H17" s="15"/>
    </row>
    <row r="18" spans="1:8" ht="15.75">
      <c r="A18" s="85" t="s">
        <v>130</v>
      </c>
      <c r="B18" s="13"/>
      <c r="C18" s="14"/>
      <c r="D18" s="87"/>
      <c r="E18" s="88"/>
      <c r="F18" s="88"/>
      <c r="G18" s="120"/>
      <c r="H18" s="15"/>
    </row>
    <row r="19" spans="1:8" ht="15.75">
      <c r="A19" s="83" t="s">
        <v>15</v>
      </c>
      <c r="B19" s="13"/>
      <c r="C19" s="14"/>
      <c r="D19" s="87">
        <v>4</v>
      </c>
      <c r="E19" s="88">
        <v>1227304</v>
      </c>
      <c r="F19" s="88">
        <v>300922</v>
      </c>
      <c r="G19" s="120">
        <f>F19/E19</f>
        <v>0.2451894559131234</v>
      </c>
      <c r="H19" s="15"/>
    </row>
    <row r="20" spans="1:8" ht="15.75">
      <c r="A20" s="83" t="s">
        <v>63</v>
      </c>
      <c r="B20" s="13"/>
      <c r="C20" s="14"/>
      <c r="D20" s="87"/>
      <c r="E20" s="88"/>
      <c r="F20" s="88"/>
      <c r="G20" s="120"/>
      <c r="H20" s="15"/>
    </row>
    <row r="21" spans="1:8" ht="15.75">
      <c r="A21" s="83" t="s">
        <v>112</v>
      </c>
      <c r="B21" s="13"/>
      <c r="C21" s="14"/>
      <c r="D21" s="87">
        <v>1</v>
      </c>
      <c r="E21" s="88">
        <v>108204</v>
      </c>
      <c r="F21" s="88">
        <v>26262</v>
      </c>
      <c r="G21" s="120">
        <f>F21/E21</f>
        <v>0.24270821781080182</v>
      </c>
      <c r="H21" s="15"/>
    </row>
    <row r="22" spans="1:8" ht="15.75">
      <c r="A22" s="83" t="s">
        <v>144</v>
      </c>
      <c r="B22" s="13"/>
      <c r="C22" s="14"/>
      <c r="D22" s="87"/>
      <c r="E22" s="88"/>
      <c r="F22" s="88"/>
      <c r="G22" s="120"/>
      <c r="H22" s="15"/>
    </row>
    <row r="23" spans="1:8" ht="15.75">
      <c r="A23" s="83" t="s">
        <v>132</v>
      </c>
      <c r="B23" s="13"/>
      <c r="C23" s="14"/>
      <c r="D23" s="87"/>
      <c r="E23" s="88"/>
      <c r="F23" s="88"/>
      <c r="G23" s="120"/>
      <c r="H23" s="15"/>
    </row>
    <row r="24" spans="1:8" ht="15.75">
      <c r="A24" s="83" t="s">
        <v>18</v>
      </c>
      <c r="B24" s="13"/>
      <c r="C24" s="14"/>
      <c r="D24" s="87">
        <v>1</v>
      </c>
      <c r="E24" s="88">
        <v>122225</v>
      </c>
      <c r="F24" s="88">
        <v>13346</v>
      </c>
      <c r="G24" s="120">
        <f>F24/E24</f>
        <v>0.10919206381673144</v>
      </c>
      <c r="H24" s="15"/>
    </row>
    <row r="25" spans="1:8" ht="15.75">
      <c r="A25" s="84" t="s">
        <v>20</v>
      </c>
      <c r="B25" s="13"/>
      <c r="C25" s="14"/>
      <c r="D25" s="87">
        <v>5</v>
      </c>
      <c r="E25" s="88">
        <v>936405</v>
      </c>
      <c r="F25" s="88">
        <v>268749</v>
      </c>
      <c r="G25" s="120">
        <f>F25/E25</f>
        <v>0.2870008169542025</v>
      </c>
      <c r="H25" s="15"/>
    </row>
    <row r="26" spans="1:8" ht="15.75">
      <c r="A26" s="84" t="s">
        <v>21</v>
      </c>
      <c r="B26" s="13"/>
      <c r="C26" s="14"/>
      <c r="D26" s="87">
        <v>10</v>
      </c>
      <c r="E26" s="88">
        <v>130253</v>
      </c>
      <c r="F26" s="88">
        <v>130253</v>
      </c>
      <c r="G26" s="120">
        <f>F26/E26</f>
        <v>1</v>
      </c>
      <c r="H26" s="15"/>
    </row>
    <row r="27" spans="1:8" ht="15.7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>
      <c r="A28" s="85" t="s">
        <v>23</v>
      </c>
      <c r="B28" s="13"/>
      <c r="C28" s="14"/>
      <c r="D28" s="87"/>
      <c r="E28" s="88">
        <v>26106</v>
      </c>
      <c r="F28" s="88">
        <v>7706</v>
      </c>
      <c r="G28" s="120">
        <f aca="true" t="shared" si="0" ref="G28:G34">F28/E28</f>
        <v>0.29518118440205315</v>
      </c>
      <c r="H28" s="15"/>
    </row>
    <row r="29" spans="1:8" ht="15.75">
      <c r="A29" s="85" t="s">
        <v>24</v>
      </c>
      <c r="B29" s="13"/>
      <c r="C29" s="14"/>
      <c r="D29" s="87">
        <v>1</v>
      </c>
      <c r="E29" s="88">
        <v>152777</v>
      </c>
      <c r="F29" s="88">
        <v>38850.82</v>
      </c>
      <c r="G29" s="120">
        <f t="shared" si="0"/>
        <v>0.2542975709694522</v>
      </c>
      <c r="H29" s="15"/>
    </row>
    <row r="30" spans="1:8" ht="15.75">
      <c r="A30" s="85" t="s">
        <v>73</v>
      </c>
      <c r="B30" s="13"/>
      <c r="C30" s="14"/>
      <c r="D30" s="87">
        <v>1</v>
      </c>
      <c r="E30" s="88">
        <v>116457</v>
      </c>
      <c r="F30" s="88">
        <v>24026</v>
      </c>
      <c r="G30" s="120">
        <f t="shared" si="0"/>
        <v>0.2063079076397297</v>
      </c>
      <c r="H30" s="15"/>
    </row>
    <row r="31" spans="1:8" ht="15.75">
      <c r="A31" s="85" t="s">
        <v>89</v>
      </c>
      <c r="B31" s="13"/>
      <c r="C31" s="14"/>
      <c r="D31" s="87">
        <v>1</v>
      </c>
      <c r="E31" s="88">
        <v>167321</v>
      </c>
      <c r="F31" s="88">
        <v>44541.5</v>
      </c>
      <c r="G31" s="120">
        <f t="shared" si="0"/>
        <v>0.26620388355317026</v>
      </c>
      <c r="H31" s="15"/>
    </row>
    <row r="32" spans="1:8" ht="15.75">
      <c r="A32" s="85" t="s">
        <v>125</v>
      </c>
      <c r="B32" s="13"/>
      <c r="C32" s="14"/>
      <c r="D32" s="87"/>
      <c r="E32" s="88"/>
      <c r="F32" s="88"/>
      <c r="G32" s="120"/>
      <c r="H32" s="15"/>
    </row>
    <row r="33" spans="1:8" ht="15.75">
      <c r="A33" s="85" t="s">
        <v>27</v>
      </c>
      <c r="B33" s="13"/>
      <c r="C33" s="14"/>
      <c r="D33" s="87">
        <v>1</v>
      </c>
      <c r="E33" s="88">
        <v>301902</v>
      </c>
      <c r="F33" s="88">
        <v>80708.5</v>
      </c>
      <c r="G33" s="120">
        <f t="shared" si="0"/>
        <v>0.26733343932799386</v>
      </c>
      <c r="H33" s="15"/>
    </row>
    <row r="34" spans="1:8" ht="15.75">
      <c r="A34" s="85" t="s">
        <v>85</v>
      </c>
      <c r="B34" s="13"/>
      <c r="C34" s="14"/>
      <c r="D34" s="87">
        <v>5</v>
      </c>
      <c r="E34" s="88">
        <v>3391469</v>
      </c>
      <c r="F34" s="88">
        <v>661601.5</v>
      </c>
      <c r="G34" s="120">
        <f t="shared" si="0"/>
        <v>0.1950781505005648</v>
      </c>
      <c r="H34" s="15"/>
    </row>
    <row r="35" spans="1:8" ht="15">
      <c r="A35" s="16" t="s">
        <v>28</v>
      </c>
      <c r="B35" s="13"/>
      <c r="C35" s="14"/>
      <c r="D35" s="91"/>
      <c r="E35" s="110">
        <v>16705</v>
      </c>
      <c r="F35" s="88">
        <v>3341</v>
      </c>
      <c r="G35" s="121"/>
      <c r="H35" s="15"/>
    </row>
    <row r="36" spans="1:8" ht="15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ht="15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ht="15">
      <c r="A38" s="17"/>
      <c r="B38" s="18"/>
      <c r="C38" s="14"/>
      <c r="D38" s="91"/>
      <c r="E38" s="111"/>
      <c r="F38" s="111"/>
      <c r="G38" s="121"/>
      <c r="H38" s="15"/>
    </row>
    <row r="39" spans="1:8" ht="15.75">
      <c r="A39" s="19" t="s">
        <v>31</v>
      </c>
      <c r="B39" s="20"/>
      <c r="C39" s="21"/>
      <c r="D39" s="95">
        <f>SUM(D9:D38)</f>
        <v>58</v>
      </c>
      <c r="E39" s="96">
        <f>SUM(E9:E38)</f>
        <v>12544158</v>
      </c>
      <c r="F39" s="96">
        <f>SUM(F9:F38)</f>
        <v>2453062.8200000003</v>
      </c>
      <c r="G39" s="122">
        <f>F39/E39</f>
        <v>0.195554203000313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>
      <c r="A44" s="27" t="s">
        <v>36</v>
      </c>
      <c r="B44" s="28"/>
      <c r="C44" s="14"/>
      <c r="D44" s="87">
        <v>82</v>
      </c>
      <c r="E44" s="127">
        <v>9742674.65</v>
      </c>
      <c r="F44" s="88">
        <v>479248.3</v>
      </c>
      <c r="G44" s="120">
        <f>1-(+F44/E44)</f>
        <v>0.9508093704022027</v>
      </c>
      <c r="H44" s="15"/>
    </row>
    <row r="45" spans="1:8" ht="15.75">
      <c r="A45" s="27" t="s">
        <v>37</v>
      </c>
      <c r="B45" s="28"/>
      <c r="C45" s="14"/>
      <c r="D45" s="87"/>
      <c r="E45" s="127"/>
      <c r="F45" s="88"/>
      <c r="G45" s="120"/>
      <c r="H45" s="15"/>
    </row>
    <row r="46" spans="1:8" ht="15.75">
      <c r="A46" s="27" t="s">
        <v>38</v>
      </c>
      <c r="B46" s="28"/>
      <c r="C46" s="14"/>
      <c r="D46" s="87">
        <v>122</v>
      </c>
      <c r="E46" s="127">
        <v>8748629.5</v>
      </c>
      <c r="F46" s="88">
        <v>48420.2</v>
      </c>
      <c r="G46" s="120">
        <f>1-(+F46/E46)</f>
        <v>0.9944653959800218</v>
      </c>
      <c r="H46" s="15"/>
    </row>
    <row r="47" spans="1:8" ht="15.75">
      <c r="A47" s="27" t="s">
        <v>39</v>
      </c>
      <c r="B47" s="28"/>
      <c r="C47" s="14"/>
      <c r="D47" s="87">
        <v>6</v>
      </c>
      <c r="E47" s="127">
        <v>2181474.25</v>
      </c>
      <c r="F47" s="88">
        <v>80847.42</v>
      </c>
      <c r="G47" s="120">
        <f>1-(+F47/E47)</f>
        <v>0.9629390903880712</v>
      </c>
      <c r="H47" s="15"/>
    </row>
    <row r="48" spans="1:8" ht="15.75">
      <c r="A48" s="27" t="s">
        <v>40</v>
      </c>
      <c r="B48" s="28"/>
      <c r="C48" s="14"/>
      <c r="D48" s="87">
        <v>104</v>
      </c>
      <c r="E48" s="127">
        <v>12492005.84</v>
      </c>
      <c r="F48" s="88">
        <v>973969.36</v>
      </c>
      <c r="G48" s="120">
        <f aca="true" t="shared" si="1" ref="G48:G54">1-(+F48/E48)</f>
        <v>0.9220325884830038</v>
      </c>
      <c r="H48" s="15"/>
    </row>
    <row r="49" spans="1:8" ht="15.75">
      <c r="A49" s="27" t="s">
        <v>41</v>
      </c>
      <c r="B49" s="28"/>
      <c r="C49" s="14"/>
      <c r="D49" s="87">
        <v>8</v>
      </c>
      <c r="E49" s="127">
        <v>1111227</v>
      </c>
      <c r="F49" s="88">
        <v>54202.88</v>
      </c>
      <c r="G49" s="120">
        <f t="shared" si="1"/>
        <v>0.9512224954937201</v>
      </c>
      <c r="H49" s="15"/>
    </row>
    <row r="50" spans="1:8" ht="15.75">
      <c r="A50" s="27" t="s">
        <v>42</v>
      </c>
      <c r="B50" s="28"/>
      <c r="C50" s="14"/>
      <c r="D50" s="87">
        <v>27</v>
      </c>
      <c r="E50" s="127">
        <v>1630884</v>
      </c>
      <c r="F50" s="88">
        <v>143228.04</v>
      </c>
      <c r="G50" s="120">
        <f t="shared" si="1"/>
        <v>0.9121776656095713</v>
      </c>
      <c r="H50" s="15"/>
    </row>
    <row r="51" spans="1:8" ht="15.75">
      <c r="A51" s="27" t="s">
        <v>43</v>
      </c>
      <c r="B51" s="28"/>
      <c r="C51" s="14"/>
      <c r="D51" s="87"/>
      <c r="E51" s="127"/>
      <c r="F51" s="88"/>
      <c r="G51" s="120"/>
      <c r="H51" s="15"/>
    </row>
    <row r="52" spans="1:8" ht="15.75">
      <c r="A52" s="54" t="s">
        <v>44</v>
      </c>
      <c r="B52" s="28"/>
      <c r="C52" s="14"/>
      <c r="D52" s="87">
        <v>7</v>
      </c>
      <c r="E52" s="127">
        <v>649425</v>
      </c>
      <c r="F52" s="88">
        <v>-10225</v>
      </c>
      <c r="G52" s="120">
        <f t="shared" si="1"/>
        <v>1.0157446972321669</v>
      </c>
      <c r="H52" s="15"/>
    </row>
    <row r="53" spans="1:8" ht="15.75">
      <c r="A53" s="55" t="s">
        <v>64</v>
      </c>
      <c r="B53" s="28"/>
      <c r="C53" s="14"/>
      <c r="D53" s="87"/>
      <c r="E53" s="127"/>
      <c r="F53" s="88"/>
      <c r="G53" s="120"/>
      <c r="H53" s="15"/>
    </row>
    <row r="54" spans="1:8" ht="15.75">
      <c r="A54" s="27" t="s">
        <v>113</v>
      </c>
      <c r="B54" s="28"/>
      <c r="C54" s="14"/>
      <c r="D54" s="87">
        <v>1048</v>
      </c>
      <c r="E54" s="127">
        <v>72848297.19</v>
      </c>
      <c r="F54" s="88">
        <v>8595248.72</v>
      </c>
      <c r="G54" s="120">
        <f t="shared" si="1"/>
        <v>0.8820116728661177</v>
      </c>
      <c r="H54" s="15"/>
    </row>
    <row r="55" spans="1:8" ht="15.7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.75">
      <c r="A56" s="56"/>
      <c r="B56" s="30"/>
      <c r="C56" s="14"/>
      <c r="D56" s="87"/>
      <c r="E56" s="88"/>
      <c r="F56" s="88"/>
      <c r="G56" s="120"/>
      <c r="H56" s="15"/>
    </row>
    <row r="57" spans="1:8" ht="15">
      <c r="A57" s="16" t="s">
        <v>45</v>
      </c>
      <c r="B57" s="30"/>
      <c r="C57" s="14"/>
      <c r="D57" s="91"/>
      <c r="E57" s="111"/>
      <c r="F57" s="88"/>
      <c r="G57" s="121"/>
      <c r="H57" s="15"/>
    </row>
    <row r="58" spans="1:8" ht="15">
      <c r="A58" s="16" t="s">
        <v>46</v>
      </c>
      <c r="B58" s="28"/>
      <c r="C58" s="14"/>
      <c r="D58" s="91"/>
      <c r="E58" s="111"/>
      <c r="F58" s="88"/>
      <c r="G58" s="121"/>
      <c r="H58" s="15"/>
    </row>
    <row r="59" spans="1:8" ht="15">
      <c r="A59" s="16" t="s">
        <v>47</v>
      </c>
      <c r="B59" s="28"/>
      <c r="C59" s="14"/>
      <c r="D59" s="91"/>
      <c r="E59" s="110"/>
      <c r="F59" s="88"/>
      <c r="G59" s="121"/>
      <c r="H59" s="15"/>
    </row>
    <row r="60" spans="1:8" ht="15">
      <c r="A60" s="16" t="s">
        <v>30</v>
      </c>
      <c r="B60" s="28"/>
      <c r="C60" s="14"/>
      <c r="D60" s="91"/>
      <c r="E60" s="110"/>
      <c r="F60" s="88"/>
      <c r="G60" s="121"/>
      <c r="H60" s="15"/>
    </row>
    <row r="61" spans="1:8" ht="15.75">
      <c r="A61" s="32"/>
      <c r="B61" s="18"/>
      <c r="C61" s="14"/>
      <c r="D61" s="91"/>
      <c r="E61" s="94"/>
      <c r="F61" s="94"/>
      <c r="G61" s="121"/>
      <c r="H61" s="2"/>
    </row>
    <row r="62" spans="1:8" ht="15.75">
      <c r="A62" s="20" t="s">
        <v>48</v>
      </c>
      <c r="B62" s="20"/>
      <c r="C62" s="21"/>
      <c r="D62" s="95">
        <f>SUM(D44:D58)</f>
        <v>1404</v>
      </c>
      <c r="E62" s="96">
        <f>SUM(E44:E61)</f>
        <v>109404617.42999999</v>
      </c>
      <c r="F62" s="96">
        <f>SUM(F44:F61)</f>
        <v>10364939.92</v>
      </c>
      <c r="G62" s="126">
        <f>1-(+F62/E62)</f>
        <v>0.9052604893332609</v>
      </c>
      <c r="H62" s="2"/>
    </row>
    <row r="63" spans="1:8" ht="15">
      <c r="A63" s="33"/>
      <c r="B63" s="33"/>
      <c r="C63" s="33"/>
      <c r="D63" s="106"/>
      <c r="E63" s="107"/>
      <c r="F63" s="34"/>
      <c r="G63" s="34"/>
      <c r="H63" s="2"/>
    </row>
    <row r="64" spans="1:8" ht="18">
      <c r="A64" s="35" t="s">
        <v>49</v>
      </c>
      <c r="B64" s="36"/>
      <c r="C64" s="36"/>
      <c r="D64" s="108"/>
      <c r="E64" s="108"/>
      <c r="F64" s="109">
        <f>F62+F39</f>
        <v>12818002.74</v>
      </c>
      <c r="G64" s="108"/>
      <c r="H64" s="2"/>
    </row>
    <row r="65" spans="1:8" ht="18">
      <c r="A65" s="35"/>
      <c r="B65" s="36"/>
      <c r="C65" s="36"/>
      <c r="D65" s="36"/>
      <c r="E65" s="36"/>
      <c r="F65" s="37"/>
      <c r="G65" s="36"/>
      <c r="H65" s="2"/>
    </row>
    <row r="66" spans="1:8" ht="15.7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43"/>
      <c r="B71" s="39"/>
      <c r="C71" s="39"/>
      <c r="D71" s="39"/>
      <c r="E71" s="44"/>
      <c r="F71" s="2"/>
      <c r="G71" s="2"/>
      <c r="H71" s="2"/>
    </row>
    <row r="72" spans="1:8" ht="18">
      <c r="A72" s="43"/>
      <c r="B72" s="39"/>
      <c r="C72" s="39"/>
      <c r="D72" s="39"/>
      <c r="E72" s="45"/>
      <c r="F72" s="2"/>
      <c r="G72" s="2"/>
      <c r="H72" s="2"/>
    </row>
    <row r="73" spans="1:8" ht="18">
      <c r="A73" s="43"/>
      <c r="B73" s="39"/>
      <c r="C73" s="39"/>
      <c r="D73" s="39"/>
      <c r="E73" s="46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7"/>
      <c r="F80" s="2"/>
      <c r="G80" s="2"/>
      <c r="H80" s="2"/>
    </row>
    <row r="81" spans="1:8" ht="18">
      <c r="A81" s="43"/>
      <c r="B81" s="39"/>
      <c r="C81" s="39"/>
      <c r="D81" s="39"/>
      <c r="E81" s="39"/>
      <c r="F81" s="2"/>
      <c r="G81" s="2"/>
      <c r="H81" s="2"/>
    </row>
    <row r="82" spans="1:8" ht="15.7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NOVEMBER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7"/>
      <c r="E9" s="115"/>
      <c r="F9" s="88"/>
      <c r="G9" s="120"/>
      <c r="H9" s="15"/>
    </row>
    <row r="10" spans="1:8" ht="15.75">
      <c r="A10" s="83" t="s">
        <v>11</v>
      </c>
      <c r="B10" s="13"/>
      <c r="C10" s="14"/>
      <c r="D10" s="87">
        <v>3</v>
      </c>
      <c r="E10" s="115">
        <v>332552</v>
      </c>
      <c r="F10" s="88">
        <v>108307</v>
      </c>
      <c r="G10" s="120">
        <f>F10/E10</f>
        <v>0.3256844042435469</v>
      </c>
      <c r="H10" s="15"/>
    </row>
    <row r="11" spans="1:8" ht="15.75">
      <c r="A11" s="83" t="s">
        <v>80</v>
      </c>
      <c r="B11" s="13"/>
      <c r="C11" s="14"/>
      <c r="D11" s="87"/>
      <c r="E11" s="115"/>
      <c r="F11" s="88"/>
      <c r="G11" s="120"/>
      <c r="H11" s="15"/>
    </row>
    <row r="12" spans="1:8" ht="15.75">
      <c r="A12" s="83" t="s">
        <v>25</v>
      </c>
      <c r="B12" s="13"/>
      <c r="C12" s="14"/>
      <c r="D12" s="87"/>
      <c r="E12" s="115"/>
      <c r="F12" s="88"/>
      <c r="G12" s="120"/>
      <c r="H12" s="15"/>
    </row>
    <row r="13" spans="1:8" ht="15.75">
      <c r="A13" s="83" t="s">
        <v>81</v>
      </c>
      <c r="B13" s="13"/>
      <c r="C13" s="14"/>
      <c r="D13" s="87">
        <v>10</v>
      </c>
      <c r="E13" s="115">
        <v>933902</v>
      </c>
      <c r="F13" s="88">
        <v>159938</v>
      </c>
      <c r="G13" s="120">
        <f aca="true" t="shared" si="0" ref="G13:G18">F13/E13</f>
        <v>0.17125779792740567</v>
      </c>
      <c r="H13" s="15"/>
    </row>
    <row r="14" spans="1:8" ht="15.75">
      <c r="A14" s="83" t="s">
        <v>141</v>
      </c>
      <c r="B14" s="13"/>
      <c r="C14" s="14"/>
      <c r="D14" s="87"/>
      <c r="E14" s="115"/>
      <c r="F14" s="88"/>
      <c r="G14" s="120"/>
      <c r="H14" s="15"/>
    </row>
    <row r="15" spans="1:8" ht="15.75">
      <c r="A15" s="83" t="s">
        <v>129</v>
      </c>
      <c r="B15" s="13"/>
      <c r="C15" s="14"/>
      <c r="D15" s="87">
        <v>1</v>
      </c>
      <c r="E15" s="115">
        <v>184771</v>
      </c>
      <c r="F15" s="88">
        <v>29616</v>
      </c>
      <c r="G15" s="120">
        <f t="shared" si="0"/>
        <v>0.16028489319211348</v>
      </c>
      <c r="H15" s="15"/>
    </row>
    <row r="16" spans="1:8" ht="15.75">
      <c r="A16" s="83" t="s">
        <v>139</v>
      </c>
      <c r="B16" s="13"/>
      <c r="C16" s="14"/>
      <c r="D16" s="87"/>
      <c r="E16" s="115"/>
      <c r="F16" s="88"/>
      <c r="G16" s="120"/>
      <c r="H16" s="15"/>
    </row>
    <row r="17" spans="1:8" ht="15.75">
      <c r="A17" s="83" t="s">
        <v>59</v>
      </c>
      <c r="B17" s="13"/>
      <c r="C17" s="14"/>
      <c r="D17" s="87"/>
      <c r="E17" s="115"/>
      <c r="F17" s="88"/>
      <c r="G17" s="120"/>
      <c r="H17" s="15"/>
    </row>
    <row r="18" spans="1:8" ht="15.75">
      <c r="A18" s="83" t="s">
        <v>14</v>
      </c>
      <c r="B18" s="13"/>
      <c r="C18" s="14"/>
      <c r="D18" s="87">
        <v>1</v>
      </c>
      <c r="E18" s="115">
        <v>398268</v>
      </c>
      <c r="F18" s="88">
        <v>45122</v>
      </c>
      <c r="G18" s="120">
        <f t="shared" si="0"/>
        <v>0.11329556981730894</v>
      </c>
      <c r="H18" s="15"/>
    </row>
    <row r="19" spans="1:8" ht="15.75">
      <c r="A19" s="83" t="s">
        <v>15</v>
      </c>
      <c r="B19" s="13"/>
      <c r="C19" s="14"/>
      <c r="D19" s="87"/>
      <c r="E19" s="115"/>
      <c r="F19" s="88"/>
      <c r="G19" s="120"/>
      <c r="H19" s="15"/>
    </row>
    <row r="20" spans="1:8" ht="15.75">
      <c r="A20" s="85" t="s">
        <v>143</v>
      </c>
      <c r="B20" s="13"/>
      <c r="C20" s="14"/>
      <c r="D20" s="87"/>
      <c r="E20" s="115"/>
      <c r="F20" s="88"/>
      <c r="G20" s="120"/>
      <c r="H20" s="15"/>
    </row>
    <row r="21" spans="1:8" ht="15.75">
      <c r="A21" s="83" t="s">
        <v>82</v>
      </c>
      <c r="B21" s="13"/>
      <c r="C21" s="14"/>
      <c r="D21" s="87"/>
      <c r="E21" s="115"/>
      <c r="F21" s="88"/>
      <c r="G21" s="120"/>
      <c r="H21" s="15"/>
    </row>
    <row r="22" spans="1:8" ht="15.75">
      <c r="A22" s="83" t="s">
        <v>112</v>
      </c>
      <c r="B22" s="13"/>
      <c r="C22" s="14"/>
      <c r="D22" s="87">
        <v>1</v>
      </c>
      <c r="E22" s="115">
        <v>120910</v>
      </c>
      <c r="F22" s="88">
        <v>26162</v>
      </c>
      <c r="G22" s="120">
        <f>F22/E22</f>
        <v>0.21637581672318254</v>
      </c>
      <c r="H22" s="15"/>
    </row>
    <row r="23" spans="1:8" ht="15.75">
      <c r="A23" s="83" t="s">
        <v>78</v>
      </c>
      <c r="B23" s="13"/>
      <c r="C23" s="14"/>
      <c r="D23" s="87">
        <v>1</v>
      </c>
      <c r="E23" s="115">
        <v>41468</v>
      </c>
      <c r="F23" s="88">
        <v>12226</v>
      </c>
      <c r="G23" s="120">
        <f>F23/E23</f>
        <v>0.29482974823960645</v>
      </c>
      <c r="H23" s="15"/>
    </row>
    <row r="24" spans="1:8" ht="15.75">
      <c r="A24" s="83" t="s">
        <v>83</v>
      </c>
      <c r="B24" s="13"/>
      <c r="C24" s="14"/>
      <c r="D24" s="87"/>
      <c r="E24" s="115"/>
      <c r="F24" s="88"/>
      <c r="G24" s="120"/>
      <c r="H24" s="15"/>
    </row>
    <row r="25" spans="1:8" ht="15.75">
      <c r="A25" s="84" t="s">
        <v>20</v>
      </c>
      <c r="B25" s="13"/>
      <c r="C25" s="14"/>
      <c r="D25" s="87">
        <v>1</v>
      </c>
      <c r="E25" s="115">
        <v>31524</v>
      </c>
      <c r="F25" s="88">
        <v>6657</v>
      </c>
      <c r="G25" s="120">
        <f>F25/E25</f>
        <v>0.21117244004567948</v>
      </c>
      <c r="H25" s="15"/>
    </row>
    <row r="26" spans="1:8" ht="15.75">
      <c r="A26" s="84" t="s">
        <v>21</v>
      </c>
      <c r="B26" s="13"/>
      <c r="C26" s="14"/>
      <c r="D26" s="87"/>
      <c r="E26" s="115"/>
      <c r="F26" s="88"/>
      <c r="G26" s="120"/>
      <c r="H26" s="15"/>
    </row>
    <row r="27" spans="1:8" ht="15.7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>
      <c r="A28" s="85" t="s">
        <v>23</v>
      </c>
      <c r="B28" s="13"/>
      <c r="C28" s="14"/>
      <c r="D28" s="87"/>
      <c r="E28" s="88"/>
      <c r="F28" s="88"/>
      <c r="G28" s="120"/>
      <c r="H28" s="15"/>
    </row>
    <row r="29" spans="1:8" ht="15.75">
      <c r="A29" s="85" t="s">
        <v>24</v>
      </c>
      <c r="B29" s="13"/>
      <c r="C29" s="14"/>
      <c r="D29" s="87"/>
      <c r="E29" s="88"/>
      <c r="F29" s="88"/>
      <c r="G29" s="120"/>
      <c r="H29" s="15"/>
    </row>
    <row r="30" spans="1:8" ht="15.75">
      <c r="A30" s="85" t="s">
        <v>120</v>
      </c>
      <c r="B30" s="13"/>
      <c r="C30" s="14"/>
      <c r="D30" s="87">
        <v>1</v>
      </c>
      <c r="E30" s="88">
        <v>139073</v>
      </c>
      <c r="F30" s="88">
        <v>60989.5</v>
      </c>
      <c r="G30" s="120">
        <f>F30/E30</f>
        <v>0.4385430673099739</v>
      </c>
      <c r="H30" s="15"/>
    </row>
    <row r="31" spans="1:8" ht="15.75">
      <c r="A31" s="85" t="s">
        <v>84</v>
      </c>
      <c r="B31" s="13"/>
      <c r="C31" s="14"/>
      <c r="D31" s="87"/>
      <c r="E31" s="88"/>
      <c r="F31" s="88"/>
      <c r="G31" s="120"/>
      <c r="H31" s="15"/>
    </row>
    <row r="32" spans="1:8" ht="15.75">
      <c r="A32" s="85" t="s">
        <v>135</v>
      </c>
      <c r="B32" s="13"/>
      <c r="C32" s="14"/>
      <c r="D32" s="87"/>
      <c r="E32" s="88"/>
      <c r="F32" s="88"/>
      <c r="G32" s="120"/>
      <c r="H32" s="15"/>
    </row>
    <row r="33" spans="1:8" ht="15.75">
      <c r="A33" s="85" t="s">
        <v>27</v>
      </c>
      <c r="B33" s="13"/>
      <c r="C33" s="14"/>
      <c r="D33" s="87"/>
      <c r="E33" s="88"/>
      <c r="F33" s="88"/>
      <c r="G33" s="120"/>
      <c r="H33" s="15"/>
    </row>
    <row r="34" spans="1:8" ht="15.75">
      <c r="A34" s="85" t="s">
        <v>85</v>
      </c>
      <c r="B34" s="13"/>
      <c r="C34" s="14"/>
      <c r="D34" s="87">
        <v>1</v>
      </c>
      <c r="E34" s="88">
        <v>146858</v>
      </c>
      <c r="F34" s="88">
        <v>48124</v>
      </c>
      <c r="G34" s="120">
        <f>F34/E34</f>
        <v>0.32769069441228943</v>
      </c>
      <c r="H34" s="15"/>
    </row>
    <row r="35" spans="1:8" ht="15">
      <c r="A35" s="16" t="s">
        <v>28</v>
      </c>
      <c r="B35" s="13"/>
      <c r="C35" s="14"/>
      <c r="D35" s="91"/>
      <c r="E35" s="110"/>
      <c r="F35" s="88"/>
      <c r="G35" s="121"/>
      <c r="H35" s="15"/>
    </row>
    <row r="36" spans="1:8" ht="15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ht="15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ht="15">
      <c r="A38" s="17"/>
      <c r="B38" s="18"/>
      <c r="C38" s="14"/>
      <c r="D38" s="91"/>
      <c r="E38" s="111"/>
      <c r="F38" s="111"/>
      <c r="G38" s="121"/>
      <c r="H38" s="15"/>
    </row>
    <row r="39" spans="1:8" ht="15.75">
      <c r="A39" s="19" t="s">
        <v>31</v>
      </c>
      <c r="B39" s="20"/>
      <c r="C39" s="21"/>
      <c r="D39" s="95">
        <f>SUM(D9:D38)</f>
        <v>20</v>
      </c>
      <c r="E39" s="96">
        <f>SUM(E9:E38)</f>
        <v>2329326</v>
      </c>
      <c r="F39" s="96">
        <f>SUM(F9:F38)</f>
        <v>497141.5</v>
      </c>
      <c r="G39" s="122">
        <f>F39/E39</f>
        <v>0.2134271888091233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>
      <c r="A44" s="27" t="s">
        <v>36</v>
      </c>
      <c r="B44" s="28"/>
      <c r="C44" s="14"/>
      <c r="D44" s="87">
        <v>26</v>
      </c>
      <c r="E44" s="88">
        <v>2570527.15</v>
      </c>
      <c r="F44" s="88">
        <v>72138.44</v>
      </c>
      <c r="G44" s="120">
        <f>1-(+F44/E44)</f>
        <v>0.971936324422794</v>
      </c>
      <c r="H44" s="15"/>
    </row>
    <row r="45" spans="1:8" ht="15.75">
      <c r="A45" s="27" t="s">
        <v>37</v>
      </c>
      <c r="B45" s="28"/>
      <c r="C45" s="14"/>
      <c r="D45" s="87"/>
      <c r="E45" s="88"/>
      <c r="F45" s="88"/>
      <c r="G45" s="120"/>
      <c r="H45" s="15"/>
    </row>
    <row r="46" spans="1:8" ht="15.75">
      <c r="A46" s="27" t="s">
        <v>38</v>
      </c>
      <c r="B46" s="28"/>
      <c r="C46" s="14"/>
      <c r="D46" s="87">
        <v>156</v>
      </c>
      <c r="E46" s="88">
        <v>8388059.25</v>
      </c>
      <c r="F46" s="88">
        <v>591382.78</v>
      </c>
      <c r="G46" s="120">
        <f aca="true" t="shared" si="1" ref="G46:G52">1-(+F46/E46)</f>
        <v>0.9294970669168795</v>
      </c>
      <c r="H46" s="15"/>
    </row>
    <row r="47" spans="1:8" ht="15.75">
      <c r="A47" s="27" t="s">
        <v>39</v>
      </c>
      <c r="B47" s="28"/>
      <c r="C47" s="14"/>
      <c r="D47" s="87">
        <v>31</v>
      </c>
      <c r="E47" s="88">
        <v>1508551.5</v>
      </c>
      <c r="F47" s="88">
        <v>138934.56</v>
      </c>
      <c r="G47" s="120">
        <f t="shared" si="1"/>
        <v>0.9079020106373564</v>
      </c>
      <c r="H47" s="15"/>
    </row>
    <row r="48" spans="1:8" ht="15.75">
      <c r="A48" s="27" t="s">
        <v>40</v>
      </c>
      <c r="B48" s="28"/>
      <c r="C48" s="14"/>
      <c r="D48" s="87">
        <v>132</v>
      </c>
      <c r="E48" s="88">
        <v>8000597</v>
      </c>
      <c r="F48" s="88">
        <v>686013.73</v>
      </c>
      <c r="G48" s="120">
        <f t="shared" si="1"/>
        <v>0.9142546824943188</v>
      </c>
      <c r="H48" s="15"/>
    </row>
    <row r="49" spans="1:8" ht="15.75">
      <c r="A49" s="27" t="s">
        <v>41</v>
      </c>
      <c r="B49" s="28"/>
      <c r="C49" s="14"/>
      <c r="D49" s="87">
        <v>6</v>
      </c>
      <c r="E49" s="88">
        <v>895734</v>
      </c>
      <c r="F49" s="88">
        <v>47826.5</v>
      </c>
      <c r="G49" s="120">
        <f t="shared" si="1"/>
        <v>0.9466063585841332</v>
      </c>
      <c r="H49" s="15"/>
    </row>
    <row r="50" spans="1:8" ht="15.75">
      <c r="A50" s="27" t="s">
        <v>42</v>
      </c>
      <c r="B50" s="28"/>
      <c r="C50" s="14"/>
      <c r="D50" s="87">
        <v>6</v>
      </c>
      <c r="E50" s="88">
        <v>1346105</v>
      </c>
      <c r="F50" s="88">
        <v>105006</v>
      </c>
      <c r="G50" s="120">
        <f t="shared" si="1"/>
        <v>0.9219927123069894</v>
      </c>
      <c r="H50" s="15"/>
    </row>
    <row r="51" spans="1:8" ht="15.75">
      <c r="A51" s="27" t="s">
        <v>43</v>
      </c>
      <c r="B51" s="28"/>
      <c r="C51" s="14"/>
      <c r="D51" s="87">
        <v>1</v>
      </c>
      <c r="E51" s="88">
        <v>307820</v>
      </c>
      <c r="F51" s="88">
        <v>21100</v>
      </c>
      <c r="G51" s="120">
        <f t="shared" si="1"/>
        <v>0.9314534468195699</v>
      </c>
      <c r="H51" s="15"/>
    </row>
    <row r="52" spans="1:8" ht="15.75">
      <c r="A52" s="54" t="s">
        <v>44</v>
      </c>
      <c r="B52" s="28"/>
      <c r="C52" s="14"/>
      <c r="D52" s="87">
        <v>1</v>
      </c>
      <c r="E52" s="88">
        <v>1270125</v>
      </c>
      <c r="F52" s="88">
        <v>37425</v>
      </c>
      <c r="G52" s="120">
        <f t="shared" si="1"/>
        <v>0.9705343962208444</v>
      </c>
      <c r="H52" s="15"/>
    </row>
    <row r="53" spans="1:8" ht="15.75">
      <c r="A53" s="55" t="s">
        <v>64</v>
      </c>
      <c r="B53" s="28"/>
      <c r="C53" s="14"/>
      <c r="D53" s="87"/>
      <c r="E53" s="88"/>
      <c r="F53" s="88"/>
      <c r="G53" s="120"/>
      <c r="H53" s="15"/>
    </row>
    <row r="54" spans="1:8" ht="15.75">
      <c r="A54" s="27" t="s">
        <v>113</v>
      </c>
      <c r="B54" s="28"/>
      <c r="C54" s="14"/>
      <c r="D54" s="87">
        <v>535</v>
      </c>
      <c r="E54" s="88">
        <v>30435091.33</v>
      </c>
      <c r="F54" s="88">
        <v>3580914.68</v>
      </c>
      <c r="G54" s="120">
        <f>1-(+F54/E54)</f>
        <v>0.8823425682816901</v>
      </c>
      <c r="H54" s="15"/>
    </row>
    <row r="55" spans="1:8" ht="15.7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">
      <c r="A56" s="16" t="s">
        <v>45</v>
      </c>
      <c r="B56" s="30"/>
      <c r="C56" s="14"/>
      <c r="D56" s="91"/>
      <c r="E56" s="111"/>
      <c r="F56" s="88"/>
      <c r="G56" s="121"/>
      <c r="H56" s="15"/>
    </row>
    <row r="57" spans="1:8" ht="15">
      <c r="A57" s="16" t="s">
        <v>46</v>
      </c>
      <c r="B57" s="28"/>
      <c r="C57" s="14"/>
      <c r="D57" s="91"/>
      <c r="E57" s="111"/>
      <c r="F57" s="88"/>
      <c r="G57" s="121"/>
      <c r="H57" s="15"/>
    </row>
    <row r="58" spans="1:8" ht="15">
      <c r="A58" s="16" t="s">
        <v>47</v>
      </c>
      <c r="B58" s="28"/>
      <c r="C58" s="14"/>
      <c r="D58" s="91"/>
      <c r="E58" s="110"/>
      <c r="F58" s="88"/>
      <c r="G58" s="121"/>
      <c r="H58" s="15"/>
    </row>
    <row r="59" spans="1:8" ht="15">
      <c r="A59" s="16" t="s">
        <v>30</v>
      </c>
      <c r="B59" s="28"/>
      <c r="C59" s="21"/>
      <c r="D59" s="91"/>
      <c r="E59" s="110"/>
      <c r="F59" s="88"/>
      <c r="G59" s="121"/>
      <c r="H59" s="15"/>
    </row>
    <row r="60" spans="1:8" ht="15.75">
      <c r="A60" s="32"/>
      <c r="B60" s="18"/>
      <c r="C60" s="33"/>
      <c r="D60" s="91"/>
      <c r="E60" s="94"/>
      <c r="F60" s="94"/>
      <c r="G60" s="121"/>
      <c r="H60" s="2"/>
    </row>
    <row r="61" spans="1:8" ht="18">
      <c r="A61" s="20" t="s">
        <v>48</v>
      </c>
      <c r="B61" s="20"/>
      <c r="C61" s="36"/>
      <c r="D61" s="95">
        <f>SUM(D44:D57)</f>
        <v>894</v>
      </c>
      <c r="E61" s="96">
        <f>SUM(E44:E60)</f>
        <v>54722610.23</v>
      </c>
      <c r="F61" s="96">
        <f>SUM(F44:F60)</f>
        <v>5280741.69</v>
      </c>
      <c r="G61" s="126">
        <f>1-(+F61/E61)</f>
        <v>0.9034998208637168</v>
      </c>
      <c r="H61" s="2"/>
    </row>
    <row r="62" spans="1:8" ht="18">
      <c r="A62" s="38"/>
      <c r="B62" s="39"/>
      <c r="C62" s="39"/>
      <c r="D62" s="106"/>
      <c r="E62" s="107"/>
      <c r="F62" s="34"/>
      <c r="G62" s="34"/>
      <c r="H62" s="2"/>
    </row>
    <row r="63" spans="1:8" ht="18">
      <c r="A63" s="35" t="s">
        <v>49</v>
      </c>
      <c r="B63" s="40"/>
      <c r="C63" s="40"/>
      <c r="D63" s="108"/>
      <c r="E63" s="108"/>
      <c r="F63" s="109">
        <f>F61+F39</f>
        <v>5777883.19</v>
      </c>
      <c r="G63" s="108"/>
      <c r="H63" s="2"/>
    </row>
    <row r="64" spans="1:8" ht="18">
      <c r="A64" s="35"/>
      <c r="B64" s="40"/>
      <c r="C64" s="40"/>
      <c r="D64" s="36"/>
      <c r="E64" s="36"/>
      <c r="F64" s="41"/>
      <c r="G64" s="40"/>
      <c r="H64" s="2"/>
    </row>
    <row r="65" spans="1:8" ht="15.7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8">
      <c r="A67" s="4"/>
      <c r="B67" s="39"/>
      <c r="C67" s="39"/>
      <c r="D67" s="39"/>
      <c r="E67" s="39"/>
      <c r="F67" s="37"/>
      <c r="G67" s="39"/>
      <c r="H67" s="2"/>
    </row>
    <row r="68" ht="15">
      <c r="A68" s="42" t="s">
        <v>53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NOVEMBER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>
      <c r="A11" s="83" t="s">
        <v>76</v>
      </c>
      <c r="B11" s="13"/>
      <c r="C11" s="14"/>
      <c r="D11" s="87"/>
      <c r="E11" s="88"/>
      <c r="F11" s="88"/>
      <c r="G11" s="89"/>
      <c r="H11" s="15"/>
    </row>
    <row r="12" spans="1:8" ht="15.7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>
      <c r="A13" s="83" t="s">
        <v>132</v>
      </c>
      <c r="B13" s="13"/>
      <c r="C13" s="14"/>
      <c r="D13" s="87"/>
      <c r="E13" s="88"/>
      <c r="F13" s="88"/>
      <c r="G13" s="89"/>
      <c r="H13" s="15"/>
    </row>
    <row r="14" spans="1:8" ht="15.75">
      <c r="A14" s="83" t="s">
        <v>111</v>
      </c>
      <c r="B14" s="13"/>
      <c r="C14" s="14"/>
      <c r="D14" s="87"/>
      <c r="E14" s="88"/>
      <c r="F14" s="88"/>
      <c r="G14" s="89"/>
      <c r="H14" s="15"/>
    </row>
    <row r="15" spans="1:8" ht="15.75">
      <c r="A15" s="83" t="s">
        <v>61</v>
      </c>
      <c r="B15" s="13"/>
      <c r="C15" s="14"/>
      <c r="D15" s="87"/>
      <c r="E15" s="88"/>
      <c r="F15" s="88"/>
      <c r="G15" s="89"/>
      <c r="H15" s="15"/>
    </row>
    <row r="16" spans="1:8" ht="15.75">
      <c r="A16" s="83" t="s">
        <v>77</v>
      </c>
      <c r="B16" s="13"/>
      <c r="C16" s="14"/>
      <c r="D16" s="87"/>
      <c r="E16" s="88"/>
      <c r="F16" s="88"/>
      <c r="G16" s="89"/>
      <c r="H16" s="15"/>
    </row>
    <row r="17" spans="1:8" ht="15.75">
      <c r="A17" s="83" t="s">
        <v>25</v>
      </c>
      <c r="B17" s="13"/>
      <c r="C17" s="14"/>
      <c r="D17" s="87">
        <v>1</v>
      </c>
      <c r="E17" s="88">
        <v>89852</v>
      </c>
      <c r="F17" s="88">
        <v>20865.5</v>
      </c>
      <c r="G17" s="89">
        <f>F17/E17</f>
        <v>0.2322207630325424</v>
      </c>
      <c r="H17" s="15"/>
    </row>
    <row r="18" spans="1:8" ht="15.75">
      <c r="A18" s="83" t="s">
        <v>14</v>
      </c>
      <c r="B18" s="13"/>
      <c r="C18" s="14"/>
      <c r="D18" s="87">
        <v>1</v>
      </c>
      <c r="E18" s="88">
        <v>218990</v>
      </c>
      <c r="F18" s="88">
        <v>68544.5</v>
      </c>
      <c r="G18" s="89">
        <f>F18/E18</f>
        <v>0.3130028768436915</v>
      </c>
      <c r="H18" s="15"/>
    </row>
    <row r="19" spans="1:8" ht="15.7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>
      <c r="A21" s="83" t="s">
        <v>78</v>
      </c>
      <c r="B21" s="13"/>
      <c r="C21" s="14"/>
      <c r="D21" s="87"/>
      <c r="E21" s="88"/>
      <c r="F21" s="88"/>
      <c r="G21" s="89"/>
      <c r="H21" s="15"/>
    </row>
    <row r="22" spans="1:8" ht="15.75">
      <c r="A22" s="83" t="s">
        <v>17</v>
      </c>
      <c r="B22" s="13"/>
      <c r="C22" s="14"/>
      <c r="D22" s="87"/>
      <c r="E22" s="88"/>
      <c r="F22" s="88"/>
      <c r="G22" s="89"/>
      <c r="H22" s="15"/>
    </row>
    <row r="23" spans="1:8" ht="15.7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>
      <c r="A25" s="84" t="s">
        <v>20</v>
      </c>
      <c r="B25" s="13"/>
      <c r="C25" s="14"/>
      <c r="D25" s="87"/>
      <c r="E25" s="88"/>
      <c r="F25" s="88"/>
      <c r="G25" s="89"/>
      <c r="H25" s="15"/>
    </row>
    <row r="26" spans="1:8" ht="15.7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>
      <c r="A29" s="85" t="s">
        <v>24</v>
      </c>
      <c r="B29" s="13"/>
      <c r="C29" s="14"/>
      <c r="D29" s="87"/>
      <c r="E29" s="88"/>
      <c r="F29" s="88"/>
      <c r="G29" s="89"/>
      <c r="H29" s="15"/>
    </row>
    <row r="30" spans="1:8" ht="15.75">
      <c r="A30" s="85" t="s">
        <v>128</v>
      </c>
      <c r="B30" s="13"/>
      <c r="C30" s="14"/>
      <c r="D30" s="87"/>
      <c r="E30" s="88"/>
      <c r="F30" s="88"/>
      <c r="G30" s="89"/>
      <c r="H30" s="15"/>
    </row>
    <row r="31" spans="1:8" ht="15.75">
      <c r="A31" s="85" t="s">
        <v>27</v>
      </c>
      <c r="B31" s="13"/>
      <c r="C31" s="14"/>
      <c r="D31" s="87">
        <v>1</v>
      </c>
      <c r="E31" s="88">
        <v>19623</v>
      </c>
      <c r="F31" s="88">
        <v>8609</v>
      </c>
      <c r="G31" s="89">
        <f>F31/E31</f>
        <v>0.4387198695408449</v>
      </c>
      <c r="H31" s="15"/>
    </row>
    <row r="32" spans="1:8" ht="15.75">
      <c r="A32" s="85" t="s">
        <v>57</v>
      </c>
      <c r="B32" s="13"/>
      <c r="C32" s="14"/>
      <c r="D32" s="87">
        <v>1</v>
      </c>
      <c r="E32" s="88">
        <v>95826</v>
      </c>
      <c r="F32" s="88">
        <v>18138</v>
      </c>
      <c r="G32" s="89">
        <f>F32/E32</f>
        <v>0.18928057103500093</v>
      </c>
      <c r="H32" s="15"/>
    </row>
    <row r="33" spans="1:8" ht="15.75">
      <c r="A33" s="85" t="s">
        <v>137</v>
      </c>
      <c r="B33" s="13"/>
      <c r="C33" s="14"/>
      <c r="D33" s="87">
        <v>4</v>
      </c>
      <c r="E33" s="88">
        <v>207561</v>
      </c>
      <c r="F33" s="88">
        <v>47423.5</v>
      </c>
      <c r="G33" s="89">
        <f>F33/E33</f>
        <v>0.22847982039015036</v>
      </c>
      <c r="H33" s="15"/>
    </row>
    <row r="34" spans="1:8" ht="15.75">
      <c r="A34" s="85" t="s">
        <v>134</v>
      </c>
      <c r="B34" s="13"/>
      <c r="C34" s="14"/>
      <c r="D34" s="87">
        <v>1</v>
      </c>
      <c r="E34" s="88">
        <v>52641</v>
      </c>
      <c r="F34" s="88">
        <v>7278</v>
      </c>
      <c r="G34" s="89">
        <f>F34/E34</f>
        <v>0.1382572519519006</v>
      </c>
      <c r="H34" s="15"/>
    </row>
    <row r="35" spans="1:8" ht="15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ht="15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ht="15">
      <c r="A37" s="16" t="s">
        <v>30</v>
      </c>
      <c r="B37" s="13"/>
      <c r="C37" s="14"/>
      <c r="D37" s="91"/>
      <c r="E37" s="110"/>
      <c r="F37" s="88"/>
      <c r="G37" s="93"/>
      <c r="H37" s="15"/>
    </row>
    <row r="38" spans="1:8" ht="15">
      <c r="A38" s="17"/>
      <c r="B38" s="18"/>
      <c r="C38" s="14"/>
      <c r="D38" s="91"/>
      <c r="E38" s="94"/>
      <c r="F38" s="94"/>
      <c r="G38" s="93"/>
      <c r="H38" s="15"/>
    </row>
    <row r="39" spans="1:8" ht="15.75">
      <c r="A39" s="19" t="s">
        <v>31</v>
      </c>
      <c r="B39" s="20"/>
      <c r="C39" s="21"/>
      <c r="D39" s="95">
        <f>SUM(D9:D38)</f>
        <v>9</v>
      </c>
      <c r="E39" s="96">
        <f>SUM(E9:E38)</f>
        <v>684493</v>
      </c>
      <c r="F39" s="96">
        <f>SUM(F9:F38)</f>
        <v>170858.5</v>
      </c>
      <c r="G39" s="97">
        <f>F39/E39</f>
        <v>0.2496132173740272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>
      <c r="A44" s="27" t="s">
        <v>36</v>
      </c>
      <c r="B44" s="28"/>
      <c r="C44" s="14"/>
      <c r="D44" s="87">
        <v>38</v>
      </c>
      <c r="E44" s="88">
        <v>3046250.85</v>
      </c>
      <c r="F44" s="88">
        <v>190426.8</v>
      </c>
      <c r="G44" s="89">
        <f>1-(+F44/E44)</f>
        <v>0.9374881421863206</v>
      </c>
      <c r="H44" s="15"/>
    </row>
    <row r="45" spans="1:8" ht="15.7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>
      <c r="A46" s="27" t="s">
        <v>38</v>
      </c>
      <c r="B46" s="28"/>
      <c r="C46" s="14"/>
      <c r="D46" s="87">
        <v>46</v>
      </c>
      <c r="E46" s="88">
        <v>2533910.75</v>
      </c>
      <c r="F46" s="88">
        <v>224111.97</v>
      </c>
      <c r="G46" s="89">
        <f>1-(+F46/E46)</f>
        <v>0.9115549077646086</v>
      </c>
      <c r="H46" s="15"/>
    </row>
    <row r="47" spans="1:8" ht="15.75">
      <c r="A47" s="27" t="s">
        <v>39</v>
      </c>
      <c r="B47" s="28"/>
      <c r="C47" s="14"/>
      <c r="D47" s="87"/>
      <c r="E47" s="88"/>
      <c r="F47" s="88"/>
      <c r="G47" s="89"/>
      <c r="H47" s="15"/>
    </row>
    <row r="48" spans="1:8" ht="15.75">
      <c r="A48" s="27" t="s">
        <v>40</v>
      </c>
      <c r="B48" s="28"/>
      <c r="C48" s="14"/>
      <c r="D48" s="87">
        <v>32</v>
      </c>
      <c r="E48" s="88">
        <v>2550978.2</v>
      </c>
      <c r="F48" s="88">
        <v>256341.95</v>
      </c>
      <c r="G48" s="89">
        <f>1-(+F48/E48)</f>
        <v>0.8995122929705945</v>
      </c>
      <c r="H48" s="15"/>
    </row>
    <row r="49" spans="1:8" ht="15.7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>
      <c r="A50" s="27" t="s">
        <v>42</v>
      </c>
      <c r="B50" s="28"/>
      <c r="C50" s="14"/>
      <c r="D50" s="87">
        <v>4</v>
      </c>
      <c r="E50" s="88">
        <v>207265</v>
      </c>
      <c r="F50" s="88">
        <v>-6415</v>
      </c>
      <c r="G50" s="89">
        <f>1-(+F50/E50)</f>
        <v>1.0309507152678938</v>
      </c>
      <c r="H50" s="15"/>
    </row>
    <row r="51" spans="1:8" ht="15.7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>
      <c r="A53" s="27" t="s">
        <v>65</v>
      </c>
      <c r="B53" s="30"/>
      <c r="C53" s="14"/>
      <c r="D53" s="128">
        <v>321</v>
      </c>
      <c r="E53" s="129">
        <v>20492611.77</v>
      </c>
      <c r="F53" s="129">
        <v>2531151.63</v>
      </c>
      <c r="G53" s="89">
        <f>1-(+F53/E53)</f>
        <v>0.8764846736761266</v>
      </c>
      <c r="H53" s="15"/>
    </row>
    <row r="54" spans="1:8" ht="15.75">
      <c r="A54" s="27" t="s">
        <v>66</v>
      </c>
      <c r="B54" s="30"/>
      <c r="C54" s="14"/>
      <c r="D54" s="87"/>
      <c r="E54" s="88"/>
      <c r="F54" s="88"/>
      <c r="G54" s="89"/>
      <c r="H54" s="15"/>
    </row>
    <row r="55" spans="1:8" ht="15">
      <c r="A55" s="16" t="s">
        <v>45</v>
      </c>
      <c r="B55" s="30"/>
      <c r="C55" s="14"/>
      <c r="D55" s="91"/>
      <c r="E55" s="111"/>
      <c r="F55" s="88"/>
      <c r="G55" s="93"/>
      <c r="H55" s="15"/>
    </row>
    <row r="56" spans="1:8" ht="15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ht="15">
      <c r="A57" s="16" t="s">
        <v>47</v>
      </c>
      <c r="B57" s="28"/>
      <c r="C57" s="14"/>
      <c r="D57" s="91"/>
      <c r="E57" s="110"/>
      <c r="F57" s="88"/>
      <c r="G57" s="93"/>
      <c r="H57" s="15"/>
    </row>
    <row r="58" spans="1:8" ht="15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>
      <c r="A59" s="32"/>
      <c r="B59" s="18"/>
      <c r="C59" s="14"/>
      <c r="D59" s="91"/>
      <c r="E59" s="112"/>
      <c r="F59" s="94"/>
      <c r="G59" s="93"/>
      <c r="H59" s="15"/>
    </row>
    <row r="60" spans="1:8" ht="15.75">
      <c r="A60" s="20" t="s">
        <v>48</v>
      </c>
      <c r="B60" s="20"/>
      <c r="C60" s="21"/>
      <c r="D60" s="95">
        <f>SUM(D44:D56)</f>
        <v>441</v>
      </c>
      <c r="E60" s="96">
        <f>SUM(E44:E59)</f>
        <v>28831016.57</v>
      </c>
      <c r="F60" s="96">
        <f>SUM(F44:F59)</f>
        <v>3195617.3499999996</v>
      </c>
      <c r="G60" s="97">
        <f>1-(F60/E60)</f>
        <v>0.8891604344841179</v>
      </c>
      <c r="H60" s="15"/>
    </row>
    <row r="61" spans="1:8" ht="15">
      <c r="A61" s="33"/>
      <c r="B61" s="33"/>
      <c r="C61" s="50"/>
      <c r="D61" s="113"/>
      <c r="E61" s="107"/>
      <c r="F61" s="34"/>
      <c r="G61" s="34"/>
      <c r="H61" s="2"/>
    </row>
    <row r="62" spans="1:8" ht="18">
      <c r="A62" s="35" t="s">
        <v>49</v>
      </c>
      <c r="B62" s="36"/>
      <c r="C62" s="39"/>
      <c r="D62" s="114"/>
      <c r="E62" s="108"/>
      <c r="F62" s="109">
        <f>F60+F39</f>
        <v>3366475.8499999996</v>
      </c>
      <c r="G62" s="108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53</v>
      </c>
      <c r="B68" s="39"/>
      <c r="C68" s="39"/>
      <c r="D68" s="39"/>
      <c r="E68" s="39"/>
      <c r="F68" s="37"/>
      <c r="G68" s="3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 customWidth="1"/>
  </cols>
  <sheetData>
    <row r="1" spans="1:8" ht="23.2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3.2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3.25">
      <c r="A3" s="1" t="str">
        <f>ARG!$A$3</f>
        <v>MONTH ENDED:   NOVEMBER 2018</v>
      </c>
      <c r="B3" s="21"/>
      <c r="C3" s="21"/>
      <c r="D3" s="21"/>
      <c r="E3" s="21"/>
      <c r="F3" s="21"/>
      <c r="G3" s="21"/>
      <c r="H3" s="21"/>
    </row>
    <row r="4" spans="1:8" ht="15">
      <c r="A4" s="73"/>
      <c r="B4" s="73"/>
      <c r="C4" s="73"/>
      <c r="D4" s="73"/>
      <c r="E4" s="73"/>
      <c r="F4" s="5"/>
      <c r="G4" s="5"/>
      <c r="H4" s="21"/>
    </row>
    <row r="5" spans="1:8" ht="23.25">
      <c r="A5" s="21"/>
      <c r="B5" s="73"/>
      <c r="C5" s="73"/>
      <c r="D5" s="74" t="s">
        <v>105</v>
      </c>
      <c r="E5" s="75"/>
      <c r="F5" s="8"/>
      <c r="G5" s="5"/>
      <c r="H5" s="76"/>
    </row>
    <row r="6" spans="1:8" ht="18">
      <c r="A6" s="23" t="s">
        <v>3</v>
      </c>
      <c r="B6" s="73"/>
      <c r="C6" s="73"/>
      <c r="D6" s="73"/>
      <c r="E6" s="73"/>
      <c r="F6" s="5"/>
      <c r="G6" s="5"/>
      <c r="H6" s="76"/>
    </row>
    <row r="7" spans="1:8" ht="15.75">
      <c r="A7" s="77"/>
      <c r="B7" s="77"/>
      <c r="C7" s="77"/>
      <c r="D7" s="77"/>
      <c r="E7" s="25" t="s">
        <v>4</v>
      </c>
      <c r="F7" s="25" t="s">
        <v>4</v>
      </c>
      <c r="G7" s="12" t="s">
        <v>5</v>
      </c>
      <c r="H7" s="24"/>
    </row>
    <row r="8" spans="1:8" ht="15.75">
      <c r="A8" s="77"/>
      <c r="B8" s="77"/>
      <c r="C8" s="77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>
      <c r="A9" s="130" t="s">
        <v>10</v>
      </c>
      <c r="B9" s="131"/>
      <c r="C9" s="14"/>
      <c r="D9" s="87"/>
      <c r="E9" s="88"/>
      <c r="F9" s="88"/>
      <c r="G9" s="89"/>
      <c r="H9" s="79"/>
    </row>
    <row r="10" spans="1:8" ht="15.75">
      <c r="A10" s="130" t="s">
        <v>11</v>
      </c>
      <c r="B10" s="131"/>
      <c r="C10" s="14"/>
      <c r="D10" s="87">
        <v>1</v>
      </c>
      <c r="E10" s="88">
        <v>152608</v>
      </c>
      <c r="F10" s="88">
        <v>26915.5</v>
      </c>
      <c r="G10" s="89">
        <f>F10/E10</f>
        <v>0.17637017718599288</v>
      </c>
      <c r="H10" s="79"/>
    </row>
    <row r="11" spans="1:8" ht="15.75">
      <c r="A11" s="130" t="s">
        <v>56</v>
      </c>
      <c r="B11" s="131"/>
      <c r="C11" s="14"/>
      <c r="D11" s="87"/>
      <c r="E11" s="88"/>
      <c r="F11" s="88"/>
      <c r="G11" s="89"/>
      <c r="H11" s="79"/>
    </row>
    <row r="12" spans="1:8" ht="15.75">
      <c r="A12" s="130" t="s">
        <v>69</v>
      </c>
      <c r="B12" s="131"/>
      <c r="C12" s="14"/>
      <c r="D12" s="87"/>
      <c r="E12" s="88"/>
      <c r="F12" s="88"/>
      <c r="G12" s="89"/>
      <c r="H12" s="79"/>
    </row>
    <row r="13" spans="1:8" ht="15.75">
      <c r="A13" s="130" t="s">
        <v>13</v>
      </c>
      <c r="B13" s="131"/>
      <c r="C13" s="14"/>
      <c r="D13" s="87"/>
      <c r="E13" s="88"/>
      <c r="F13" s="88"/>
      <c r="G13" s="89"/>
      <c r="H13" s="79"/>
    </row>
    <row r="14" spans="1:8" ht="15.75">
      <c r="A14" s="130" t="s">
        <v>71</v>
      </c>
      <c r="B14" s="131"/>
      <c r="C14" s="14"/>
      <c r="D14" s="87"/>
      <c r="E14" s="88"/>
      <c r="F14" s="88"/>
      <c r="G14" s="89"/>
      <c r="H14" s="79"/>
    </row>
    <row r="15" spans="1:8" ht="15.75">
      <c r="A15" s="130" t="s">
        <v>25</v>
      </c>
      <c r="B15" s="131"/>
      <c r="C15" s="14"/>
      <c r="D15" s="87">
        <v>2</v>
      </c>
      <c r="E15" s="88">
        <v>391419</v>
      </c>
      <c r="F15" s="88">
        <v>126468</v>
      </c>
      <c r="G15" s="89">
        <f>F15/E15</f>
        <v>0.3231013313099262</v>
      </c>
      <c r="H15" s="79"/>
    </row>
    <row r="16" spans="1:8" ht="15.75">
      <c r="A16" s="130" t="s">
        <v>72</v>
      </c>
      <c r="B16" s="131"/>
      <c r="C16" s="14"/>
      <c r="D16" s="87"/>
      <c r="E16" s="88"/>
      <c r="F16" s="88"/>
      <c r="G16" s="89"/>
      <c r="H16" s="79"/>
    </row>
    <row r="17" spans="1:8" ht="15.75">
      <c r="A17" s="130" t="s">
        <v>112</v>
      </c>
      <c r="B17" s="131"/>
      <c r="C17" s="14"/>
      <c r="D17" s="87"/>
      <c r="E17" s="88"/>
      <c r="F17" s="88"/>
      <c r="G17" s="89"/>
      <c r="H17" s="79"/>
    </row>
    <row r="18" spans="1:8" ht="15.75">
      <c r="A18" s="130" t="s">
        <v>14</v>
      </c>
      <c r="B18" s="131"/>
      <c r="C18" s="14"/>
      <c r="D18" s="87"/>
      <c r="E18" s="88"/>
      <c r="F18" s="88"/>
      <c r="G18" s="89"/>
      <c r="H18" s="79"/>
    </row>
    <row r="19" spans="1:8" ht="15.75">
      <c r="A19" s="130" t="s">
        <v>16</v>
      </c>
      <c r="B19" s="131"/>
      <c r="C19" s="14"/>
      <c r="D19" s="87">
        <v>1</v>
      </c>
      <c r="E19" s="88">
        <v>639292</v>
      </c>
      <c r="F19" s="88">
        <v>46761</v>
      </c>
      <c r="G19" s="89">
        <f>F19/E19</f>
        <v>0.07314497913316606</v>
      </c>
      <c r="H19" s="79"/>
    </row>
    <row r="20" spans="1:8" ht="15.75">
      <c r="A20" s="130" t="s">
        <v>104</v>
      </c>
      <c r="B20" s="131"/>
      <c r="C20" s="14"/>
      <c r="D20" s="87"/>
      <c r="E20" s="88"/>
      <c r="F20" s="88"/>
      <c r="G20" s="89"/>
      <c r="H20" s="79"/>
    </row>
    <row r="21" spans="1:8" ht="15.75">
      <c r="A21" s="130" t="s">
        <v>106</v>
      </c>
      <c r="B21" s="131"/>
      <c r="C21" s="14"/>
      <c r="D21" s="87"/>
      <c r="E21" s="88"/>
      <c r="F21" s="88"/>
      <c r="G21" s="89"/>
      <c r="H21" s="79"/>
    </row>
    <row r="22" spans="1:8" ht="15.75">
      <c r="A22" s="130" t="s">
        <v>17</v>
      </c>
      <c r="B22" s="131"/>
      <c r="C22" s="14"/>
      <c r="D22" s="87"/>
      <c r="E22" s="88"/>
      <c r="F22" s="88"/>
      <c r="G22" s="89"/>
      <c r="H22" s="79"/>
    </row>
    <row r="23" spans="1:8" ht="15.75">
      <c r="A23" s="130" t="s">
        <v>119</v>
      </c>
      <c r="B23" s="131"/>
      <c r="C23" s="14"/>
      <c r="D23" s="87"/>
      <c r="E23" s="88"/>
      <c r="F23" s="88"/>
      <c r="G23" s="89"/>
      <c r="H23" s="79"/>
    </row>
    <row r="24" spans="1:8" ht="15.75">
      <c r="A24" s="130" t="s">
        <v>18</v>
      </c>
      <c r="B24" s="131"/>
      <c r="C24" s="14"/>
      <c r="D24" s="87">
        <v>2</v>
      </c>
      <c r="E24" s="88">
        <v>169709</v>
      </c>
      <c r="F24" s="88">
        <v>37698.5</v>
      </c>
      <c r="G24" s="89">
        <f>F24/E24</f>
        <v>0.22213612713527273</v>
      </c>
      <c r="H24" s="79"/>
    </row>
    <row r="25" spans="1:8" ht="15.75">
      <c r="A25" s="132" t="s">
        <v>20</v>
      </c>
      <c r="B25" s="131"/>
      <c r="C25" s="14"/>
      <c r="D25" s="87">
        <v>2</v>
      </c>
      <c r="E25" s="88">
        <v>61321</v>
      </c>
      <c r="F25" s="88">
        <v>30990</v>
      </c>
      <c r="G25" s="89">
        <f>F25/E25</f>
        <v>0.5053733631219322</v>
      </c>
      <c r="H25" s="79"/>
    </row>
    <row r="26" spans="1:8" ht="15.75">
      <c r="A26" s="132" t="s">
        <v>21</v>
      </c>
      <c r="B26" s="131"/>
      <c r="C26" s="14"/>
      <c r="D26" s="87">
        <v>4</v>
      </c>
      <c r="E26" s="88">
        <v>21325</v>
      </c>
      <c r="F26" s="88">
        <v>21325</v>
      </c>
      <c r="G26" s="89">
        <f>F26/E26</f>
        <v>1</v>
      </c>
      <c r="H26" s="79"/>
    </row>
    <row r="27" spans="1:8" ht="15.75">
      <c r="A27" s="133" t="s">
        <v>22</v>
      </c>
      <c r="B27" s="131"/>
      <c r="C27" s="14"/>
      <c r="D27" s="87"/>
      <c r="E27" s="88"/>
      <c r="F27" s="88"/>
      <c r="G27" s="89"/>
      <c r="H27" s="79"/>
    </row>
    <row r="28" spans="1:8" ht="15.75">
      <c r="A28" s="133" t="s">
        <v>23</v>
      </c>
      <c r="B28" s="131"/>
      <c r="C28" s="14"/>
      <c r="D28" s="87"/>
      <c r="E28" s="88">
        <v>4333</v>
      </c>
      <c r="F28" s="88">
        <v>-8917</v>
      </c>
      <c r="G28" s="89">
        <f>F28/E28</f>
        <v>-2.0579275328871454</v>
      </c>
      <c r="H28" s="79"/>
    </row>
    <row r="29" spans="1:8" ht="15.75">
      <c r="A29" s="133" t="s">
        <v>107</v>
      </c>
      <c r="B29" s="131"/>
      <c r="C29" s="14"/>
      <c r="D29" s="87">
        <v>1</v>
      </c>
      <c r="E29" s="88">
        <v>87640</v>
      </c>
      <c r="F29" s="88">
        <v>31646</v>
      </c>
      <c r="G29" s="89">
        <f>F29/E29</f>
        <v>0.36109082610680054</v>
      </c>
      <c r="H29" s="79"/>
    </row>
    <row r="30" spans="1:8" ht="15.75">
      <c r="A30" s="133" t="s">
        <v>137</v>
      </c>
      <c r="B30" s="131"/>
      <c r="C30" s="14"/>
      <c r="D30" s="87">
        <v>10</v>
      </c>
      <c r="E30" s="88">
        <v>819943</v>
      </c>
      <c r="F30" s="88">
        <v>201523</v>
      </c>
      <c r="G30" s="89">
        <f>F30/E30</f>
        <v>0.2457768405852602</v>
      </c>
      <c r="H30" s="79"/>
    </row>
    <row r="31" spans="1:8" ht="15.75">
      <c r="A31" s="133" t="s">
        <v>147</v>
      </c>
      <c r="B31" s="131"/>
      <c r="C31" s="14"/>
      <c r="D31" s="87">
        <v>1</v>
      </c>
      <c r="E31" s="88">
        <v>69931</v>
      </c>
      <c r="F31" s="88">
        <v>17080</v>
      </c>
      <c r="G31" s="89">
        <f>F31/E31</f>
        <v>0.24424075159800374</v>
      </c>
      <c r="H31" s="79"/>
    </row>
    <row r="32" spans="1:8" ht="15.75">
      <c r="A32" s="85" t="s">
        <v>110</v>
      </c>
      <c r="B32" s="131"/>
      <c r="C32" s="14"/>
      <c r="D32" s="87"/>
      <c r="E32" s="88"/>
      <c r="F32" s="88"/>
      <c r="G32" s="89"/>
      <c r="H32" s="79"/>
    </row>
    <row r="33" spans="1:8" ht="15.75">
      <c r="A33" s="133" t="s">
        <v>73</v>
      </c>
      <c r="B33" s="131"/>
      <c r="C33" s="14"/>
      <c r="D33" s="87"/>
      <c r="E33" s="88"/>
      <c r="F33" s="88"/>
      <c r="G33" s="89"/>
      <c r="H33" s="79"/>
    </row>
    <row r="34" spans="1:8" ht="15.75">
      <c r="A34" s="133" t="s">
        <v>108</v>
      </c>
      <c r="B34" s="131"/>
      <c r="C34" s="14"/>
      <c r="D34" s="87"/>
      <c r="E34" s="88"/>
      <c r="F34" s="88"/>
      <c r="G34" s="89"/>
      <c r="H34" s="79"/>
    </row>
    <row r="35" spans="1:8" ht="15">
      <c r="A35" s="16" t="s">
        <v>28</v>
      </c>
      <c r="B35" s="13"/>
      <c r="C35" s="14"/>
      <c r="D35" s="91"/>
      <c r="E35" s="110">
        <v>22675</v>
      </c>
      <c r="F35" s="88">
        <v>3350</v>
      </c>
      <c r="G35" s="93"/>
      <c r="H35" s="79"/>
    </row>
    <row r="36" spans="1:8" ht="15">
      <c r="A36" s="16" t="s">
        <v>47</v>
      </c>
      <c r="B36" s="13"/>
      <c r="C36" s="14"/>
      <c r="D36" s="91"/>
      <c r="E36" s="110"/>
      <c r="F36" s="88"/>
      <c r="G36" s="93"/>
      <c r="H36" s="79"/>
    </row>
    <row r="37" spans="1:8" ht="15">
      <c r="A37" s="16" t="s">
        <v>30</v>
      </c>
      <c r="B37" s="13"/>
      <c r="C37" s="14"/>
      <c r="D37" s="91"/>
      <c r="E37" s="92"/>
      <c r="F37" s="90"/>
      <c r="G37" s="93"/>
      <c r="H37" s="79"/>
    </row>
    <row r="38" spans="1:8" ht="15">
      <c r="A38" s="17"/>
      <c r="B38" s="18"/>
      <c r="C38" s="14"/>
      <c r="D38" s="91"/>
      <c r="E38" s="94"/>
      <c r="F38" s="94"/>
      <c r="G38" s="93"/>
      <c r="H38" s="79"/>
    </row>
    <row r="39" spans="1:8" ht="15.75">
      <c r="A39" s="19" t="s">
        <v>31</v>
      </c>
      <c r="B39" s="20"/>
      <c r="C39" s="21"/>
      <c r="D39" s="95">
        <f>SUM(D9:D38)</f>
        <v>24</v>
      </c>
      <c r="E39" s="96">
        <f>SUM(E9:E38)</f>
        <v>2440196</v>
      </c>
      <c r="F39" s="96">
        <f>SUM(F9:F38)</f>
        <v>534840</v>
      </c>
      <c r="G39" s="97">
        <f>F39/E39</f>
        <v>0.21917911512026084</v>
      </c>
      <c r="H39" s="80"/>
    </row>
    <row r="40" spans="1:8" ht="15.75">
      <c r="A40" s="22"/>
      <c r="B40" s="22"/>
      <c r="C40" s="22"/>
      <c r="D40" s="98"/>
      <c r="E40" s="99"/>
      <c r="F40" s="100"/>
      <c r="G40" s="100"/>
      <c r="H40" s="81"/>
    </row>
    <row r="41" spans="1:8" ht="18">
      <c r="A41" s="23" t="s">
        <v>32</v>
      </c>
      <c r="B41" s="24"/>
      <c r="C41" s="24"/>
      <c r="D41" s="101"/>
      <c r="E41" s="102"/>
      <c r="F41" s="103"/>
      <c r="G41" s="103"/>
      <c r="H41" s="81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81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81"/>
    </row>
    <row r="44" spans="1:8" ht="15.75">
      <c r="A44" s="27" t="s">
        <v>36</v>
      </c>
      <c r="B44" s="28"/>
      <c r="C44" s="14"/>
      <c r="D44" s="87">
        <v>37</v>
      </c>
      <c r="E44" s="88">
        <v>541933.3</v>
      </c>
      <c r="F44" s="88">
        <v>50263.3</v>
      </c>
      <c r="G44" s="89">
        <f>1-(+F44/E44)</f>
        <v>0.9072518702947392</v>
      </c>
      <c r="H44" s="79"/>
    </row>
    <row r="45" spans="1:8" ht="15.75">
      <c r="A45" s="27" t="s">
        <v>37</v>
      </c>
      <c r="B45" s="28"/>
      <c r="C45" s="14"/>
      <c r="D45" s="87"/>
      <c r="E45" s="88"/>
      <c r="F45" s="88"/>
      <c r="G45" s="89"/>
      <c r="H45" s="79"/>
    </row>
    <row r="46" spans="1:8" ht="15.75">
      <c r="A46" s="27" t="s">
        <v>38</v>
      </c>
      <c r="B46" s="28"/>
      <c r="C46" s="14"/>
      <c r="D46" s="87">
        <v>129</v>
      </c>
      <c r="E46" s="88">
        <v>4207971.75</v>
      </c>
      <c r="F46" s="88">
        <v>351107.78</v>
      </c>
      <c r="G46" s="89">
        <f aca="true" t="shared" si="0" ref="G46:G52">1-(+F46/E46)</f>
        <v>0.9165612791958501</v>
      </c>
      <c r="H46" s="79"/>
    </row>
    <row r="47" spans="1:8" ht="15.75">
      <c r="A47" s="27" t="s">
        <v>39</v>
      </c>
      <c r="B47" s="28"/>
      <c r="C47" s="14"/>
      <c r="D47" s="87">
        <v>37</v>
      </c>
      <c r="E47" s="88">
        <v>1488047.64</v>
      </c>
      <c r="F47" s="88">
        <v>116462.99</v>
      </c>
      <c r="G47" s="89">
        <f t="shared" si="0"/>
        <v>0.9217343673217344</v>
      </c>
      <c r="H47" s="79"/>
    </row>
    <row r="48" spans="1:8" ht="15.75">
      <c r="A48" s="27" t="s">
        <v>40</v>
      </c>
      <c r="B48" s="28"/>
      <c r="C48" s="14"/>
      <c r="D48" s="87">
        <v>101</v>
      </c>
      <c r="E48" s="88">
        <v>4623420</v>
      </c>
      <c r="F48" s="88">
        <v>471003.99</v>
      </c>
      <c r="G48" s="89">
        <f t="shared" si="0"/>
        <v>0.898126497268256</v>
      </c>
      <c r="H48" s="79"/>
    </row>
    <row r="49" spans="1:8" ht="15.75">
      <c r="A49" s="27" t="s">
        <v>41</v>
      </c>
      <c r="B49" s="28"/>
      <c r="C49" s="14"/>
      <c r="D49" s="87">
        <v>2</v>
      </c>
      <c r="E49" s="88">
        <v>116648</v>
      </c>
      <c r="F49" s="88">
        <v>5720</v>
      </c>
      <c r="G49" s="89">
        <f t="shared" si="0"/>
        <v>0.9509635827446677</v>
      </c>
      <c r="H49" s="79"/>
    </row>
    <row r="50" spans="1:8" ht="15.75">
      <c r="A50" s="27" t="s">
        <v>42</v>
      </c>
      <c r="B50" s="28"/>
      <c r="C50" s="14"/>
      <c r="D50" s="87">
        <v>9</v>
      </c>
      <c r="E50" s="88">
        <v>1549400</v>
      </c>
      <c r="F50" s="88">
        <v>121927</v>
      </c>
      <c r="G50" s="89">
        <f t="shared" si="0"/>
        <v>0.9213069575319479</v>
      </c>
      <c r="H50" s="79"/>
    </row>
    <row r="51" spans="1:8" ht="15.75">
      <c r="A51" s="27" t="s">
        <v>43</v>
      </c>
      <c r="B51" s="28"/>
      <c r="C51" s="14"/>
      <c r="D51" s="87">
        <v>4</v>
      </c>
      <c r="E51" s="88">
        <v>848720</v>
      </c>
      <c r="F51" s="88">
        <v>72410</v>
      </c>
      <c r="G51" s="89">
        <f t="shared" si="0"/>
        <v>0.914683287774531</v>
      </c>
      <c r="H51" s="79"/>
    </row>
    <row r="52" spans="1:8" ht="15.75">
      <c r="A52" s="27" t="s">
        <v>44</v>
      </c>
      <c r="B52" s="28"/>
      <c r="C52" s="14"/>
      <c r="D52" s="87">
        <v>2</v>
      </c>
      <c r="E52" s="88">
        <v>771850</v>
      </c>
      <c r="F52" s="88">
        <v>25800</v>
      </c>
      <c r="G52" s="89">
        <f t="shared" si="0"/>
        <v>0.9665738161559888</v>
      </c>
      <c r="H52" s="79"/>
    </row>
    <row r="53" spans="1:8" ht="15.75">
      <c r="A53" s="29" t="s">
        <v>64</v>
      </c>
      <c r="B53" s="28"/>
      <c r="C53" s="14"/>
      <c r="D53" s="87"/>
      <c r="E53" s="88"/>
      <c r="F53" s="88"/>
      <c r="G53" s="89"/>
      <c r="H53" s="79"/>
    </row>
    <row r="54" spans="1:8" ht="15.75">
      <c r="A54" s="27" t="s">
        <v>65</v>
      </c>
      <c r="B54" s="30"/>
      <c r="C54" s="14"/>
      <c r="D54" s="87">
        <v>532</v>
      </c>
      <c r="E54" s="88">
        <v>27368853.65</v>
      </c>
      <c r="F54" s="88">
        <v>3105971.03</v>
      </c>
      <c r="G54" s="89">
        <f>1-(+F54/E54)</f>
        <v>0.886514390784504</v>
      </c>
      <c r="H54" s="79"/>
    </row>
    <row r="55" spans="1:8" ht="15.75">
      <c r="A55" s="27" t="s">
        <v>66</v>
      </c>
      <c r="B55" s="30"/>
      <c r="C55" s="14"/>
      <c r="D55" s="87">
        <v>10</v>
      </c>
      <c r="E55" s="88">
        <v>942549.82</v>
      </c>
      <c r="F55" s="88">
        <v>46017.98</v>
      </c>
      <c r="G55" s="89">
        <f>1-(+F55/E55)</f>
        <v>0.951177137777184</v>
      </c>
      <c r="H55" s="79"/>
    </row>
    <row r="56" spans="1:8" ht="15">
      <c r="A56" s="16" t="s">
        <v>45</v>
      </c>
      <c r="B56" s="30"/>
      <c r="C56" s="14"/>
      <c r="D56" s="91"/>
      <c r="E56" s="111"/>
      <c r="F56" s="88"/>
      <c r="G56" s="93"/>
      <c r="H56" s="79"/>
    </row>
    <row r="57" spans="1:8" ht="15">
      <c r="A57" s="16" t="s">
        <v>46</v>
      </c>
      <c r="B57" s="28"/>
      <c r="C57" s="14"/>
      <c r="D57" s="91"/>
      <c r="E57" s="111"/>
      <c r="F57" s="88"/>
      <c r="G57" s="93"/>
      <c r="H57" s="79"/>
    </row>
    <row r="58" spans="1:8" ht="15">
      <c r="A58" s="16" t="s">
        <v>47</v>
      </c>
      <c r="B58" s="28"/>
      <c r="C58" s="14"/>
      <c r="D58" s="91"/>
      <c r="E58" s="110"/>
      <c r="F58" s="88"/>
      <c r="G58" s="93"/>
      <c r="H58" s="79"/>
    </row>
    <row r="59" spans="1:8" ht="15">
      <c r="A59" s="16" t="s">
        <v>30</v>
      </c>
      <c r="B59" s="28"/>
      <c r="C59" s="14"/>
      <c r="D59" s="91"/>
      <c r="E59" s="110"/>
      <c r="F59" s="88"/>
      <c r="G59" s="93"/>
      <c r="H59" s="79"/>
    </row>
    <row r="60" spans="1:8" ht="15.75">
      <c r="A60" s="32"/>
      <c r="B60" s="18"/>
      <c r="C60" s="14"/>
      <c r="D60" s="91"/>
      <c r="E60" s="94"/>
      <c r="F60" s="94"/>
      <c r="G60" s="93"/>
      <c r="H60" s="79"/>
    </row>
    <row r="61" spans="1:8" ht="15.75">
      <c r="A61" s="20" t="s">
        <v>48</v>
      </c>
      <c r="B61" s="33"/>
      <c r="C61" s="33"/>
      <c r="D61" s="95">
        <f>SUM(D44:D57)</f>
        <v>863</v>
      </c>
      <c r="E61" s="96">
        <f>SUM(E44:E60)</f>
        <v>42459394.16</v>
      </c>
      <c r="F61" s="96">
        <f>SUM(F44:F60)</f>
        <v>4366684.07</v>
      </c>
      <c r="G61" s="97">
        <f>1-(F61/E61)</f>
        <v>0.8971562322923168</v>
      </c>
      <c r="H61" s="76"/>
    </row>
    <row r="62" spans="1:8" ht="18">
      <c r="A62" s="35"/>
      <c r="B62" s="36"/>
      <c r="C62" s="36"/>
      <c r="D62" s="113"/>
      <c r="E62" s="107"/>
      <c r="F62" s="34"/>
      <c r="G62" s="34"/>
      <c r="H62" s="78"/>
    </row>
    <row r="63" spans="1:8" ht="18">
      <c r="A63" s="35" t="s">
        <v>49</v>
      </c>
      <c r="B63" s="36"/>
      <c r="C63" s="36"/>
      <c r="D63" s="114"/>
      <c r="E63" s="108"/>
      <c r="F63" s="109">
        <f>F61+F39</f>
        <v>4901524.07</v>
      </c>
      <c r="G63" s="108"/>
      <c r="H63" s="78"/>
    </row>
    <row r="64" spans="1:8" ht="18">
      <c r="A64" s="35"/>
      <c r="B64" s="36"/>
      <c r="C64" s="36"/>
      <c r="D64" s="51"/>
      <c r="E64" s="36"/>
      <c r="F64" s="37"/>
      <c r="G64" s="36"/>
      <c r="H64" s="78"/>
    </row>
    <row r="65" spans="1:8" ht="15.7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.7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.7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8">
      <c r="A68" s="4"/>
      <c r="B68" s="40"/>
      <c r="C68" s="40"/>
      <c r="D68" s="40"/>
      <c r="E68" s="40"/>
      <c r="F68" s="41"/>
      <c r="G68" s="40"/>
      <c r="H68" s="78"/>
    </row>
    <row r="69" spans="1:8" ht="18">
      <c r="A69" s="42" t="s">
        <v>53</v>
      </c>
      <c r="B69" s="39"/>
      <c r="C69" s="39"/>
      <c r="D69" s="39"/>
      <c r="E69" s="39"/>
      <c r="F69" s="37"/>
      <c r="G69" s="39"/>
      <c r="H69" s="78"/>
    </row>
    <row r="70" spans="1:8" ht="15.75">
      <c r="A70" s="71"/>
      <c r="B70" s="21"/>
      <c r="C70" s="21"/>
      <c r="H70" s="21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B6" sqref="B6"/>
    </sheetView>
  </sheetViews>
  <sheetFormatPr defaultColWidth="9.6640625" defaultRowHeight="13.5"/>
  <cols>
    <col min="1" max="1" width="39.6640625" style="58" customWidth="1"/>
    <col min="2" max="2" width="27.6640625" style="58" customWidth="1"/>
    <col min="3" max="16384" width="9.6640625" style="58" customWidth="1"/>
  </cols>
  <sheetData>
    <row r="1" spans="1:4" ht="23.25">
      <c r="A1" s="57" t="s">
        <v>0</v>
      </c>
      <c r="B1" s="36"/>
      <c r="C1" s="37"/>
      <c r="D1" s="36"/>
    </row>
    <row r="2" spans="1:4" ht="23.25">
      <c r="A2" s="57" t="s">
        <v>1</v>
      </c>
      <c r="B2" s="36"/>
      <c r="C2" s="21"/>
      <c r="D2" s="21"/>
    </row>
    <row r="3" spans="1:4" ht="23.25">
      <c r="A3" s="57" t="s">
        <v>93</v>
      </c>
      <c r="B3" s="36"/>
      <c r="C3" s="21"/>
      <c r="D3" s="21"/>
    </row>
    <row r="4" spans="1:4" ht="23.25">
      <c r="A4" s="57" t="str">
        <f>ARG!$A$3</f>
        <v>MONTH ENDED:   NOVEMBER 2018</v>
      </c>
      <c r="B4" s="36"/>
      <c r="C4" s="21"/>
      <c r="D4" s="21"/>
    </row>
    <row r="5" spans="1:4" ht="24" thickBot="1">
      <c r="A5" s="57"/>
      <c r="B5" s="36"/>
      <c r="C5" s="21"/>
      <c r="D5" s="21"/>
    </row>
    <row r="6" spans="1:4" ht="21" thickTop="1">
      <c r="A6" s="59" t="s">
        <v>94</v>
      </c>
      <c r="B6" s="60">
        <f>ARG!$D$39+LADYLUCK!$D$39+HOLLYWOOD!$D$40+HARNKC!$D$40+ISLE!$D$39+AMERKC!$D$39+AMERSC!$D$39+STJO!$D$39+LAGRANGE!$D$39+ISLEBV!$D$39+LUMIERE!$D$39+RIVERCITY!$D$39+CAPE!$D$39</f>
        <v>536</v>
      </c>
      <c r="C6" s="61"/>
      <c r="D6" s="21"/>
    </row>
    <row r="7" spans="1:4" ht="20.25">
      <c r="A7" s="62" t="s">
        <v>95</v>
      </c>
      <c r="B7" s="63">
        <f>ARG!$E$39+LADYLUCK!$E$39+HOLLYWOOD!$E$40+HARNKC!$E$40+ISLE!$E$39+AMERKC!$E$39+AMERSC!$E$39+STJO!$E$39+LAGRANGE!$E$39+ISLEBV!$E$39+LUMIERE!$E$39+RIVERCITY!$E$39+CAPE!$E$39</f>
        <v>101960716</v>
      </c>
      <c r="C7" s="61"/>
      <c r="D7" s="21"/>
    </row>
    <row r="8" spans="1:4" ht="20.25">
      <c r="A8" s="62" t="s">
        <v>96</v>
      </c>
      <c r="B8" s="63">
        <f>ARG!$F$39+LADYLUCK!$F$39+HOLLYWOOD!$F$40+HARNKC!$F$40+ISLE!$F$39+AMERKC!$F$39+AMERSC!$F$39+STJO!$F$39+LAGRANGE!$F$39+ISLEBV!$F$39+LUMIERE!$F$39+RIVERCITY!$F$39+CAPE!$F$39</f>
        <v>23305680.74</v>
      </c>
      <c r="C8" s="61"/>
      <c r="D8" s="21"/>
    </row>
    <row r="9" spans="1:4" ht="20.25">
      <c r="A9" s="62" t="s">
        <v>97</v>
      </c>
      <c r="B9" s="64">
        <f>B8/B7</f>
        <v>0.228575098864547</v>
      </c>
      <c r="C9" s="61"/>
      <c r="D9" s="21"/>
    </row>
    <row r="10" spans="1:4" ht="20.25">
      <c r="A10" s="65"/>
      <c r="B10" s="66"/>
      <c r="C10" s="61"/>
      <c r="D10" s="21"/>
    </row>
    <row r="11" spans="1:4" ht="20.25">
      <c r="A11" s="62" t="s">
        <v>98</v>
      </c>
      <c r="B11" s="67">
        <f>ARG!$D$60+LADYLUCK!$D$60+HOLLYWOOD!$D$62+HARNKC!$D$62+ISLE!$D$61+AMERKC!$D$61+AMERSC!$D$61+STJO!$D$60+LAGRANGE!$D$60+ISLEBV!$D$61+LUMIERE!$D$62+RIVERCITY!$D$62+CAPE!$D$61</f>
        <v>16625</v>
      </c>
      <c r="C11" s="61"/>
      <c r="D11" s="21"/>
    </row>
    <row r="12" spans="1:4" ht="20.25">
      <c r="A12" s="62" t="s">
        <v>99</v>
      </c>
      <c r="B12" s="63">
        <f>ARG!$E$60+LADYLUCK!$E$60+HOLLYWOOD!$E$62+HARNKC!$E$62+ISLE!$E$61+AMERKC!$E$61+AMERSC!$E$61+STJO!$E$60+LAGRANGE!$E$60+ISLEBV!$E$61+LUMIERE!$E$62+RIVERCITY!$E$62+CAPE!$E$61</f>
        <v>1191389084.83</v>
      </c>
      <c r="C12" s="61"/>
      <c r="D12" s="21"/>
    </row>
    <row r="13" spans="1:4" ht="20.25">
      <c r="A13" s="62" t="s">
        <v>100</v>
      </c>
      <c r="B13" s="63">
        <f>ARG!$F$60+LADYLUCK!$F$60+HOLLYWOOD!$F$62+HARNKC!$F$62+ISLE!$F$61+AMERKC!$F$61+AMERSC!$F$61+STJO!$F$60+LAGRANGE!$F$60+ISLEBV!$F$61+LUMIERE!$F$62+RIVERCITY!$F$62+CAPE!$F$61</f>
        <v>114840837.05000001</v>
      </c>
      <c r="C13" s="61"/>
      <c r="D13" s="21"/>
    </row>
    <row r="14" spans="1:4" ht="20.25">
      <c r="A14" s="62" t="s">
        <v>101</v>
      </c>
      <c r="B14" s="64">
        <f>1-(B13/B12)</f>
        <v>0.9036076135728685</v>
      </c>
      <c r="C14" s="61"/>
      <c r="D14" s="21"/>
    </row>
    <row r="15" spans="1:4" ht="20.25">
      <c r="A15" s="65"/>
      <c r="B15" s="68"/>
      <c r="C15" s="61"/>
      <c r="D15" s="21"/>
    </row>
    <row r="16" spans="1:4" ht="20.25">
      <c r="A16" s="62" t="s">
        <v>102</v>
      </c>
      <c r="B16" s="63">
        <f>B13+B8</f>
        <v>138146517.79000002</v>
      </c>
      <c r="C16" s="61"/>
      <c r="D16" s="21"/>
    </row>
    <row r="17" spans="1:4" ht="21" thickBot="1">
      <c r="A17" s="65"/>
      <c r="B17" s="66"/>
      <c r="C17" s="61"/>
      <c r="D17" s="21"/>
    </row>
    <row r="18" spans="1:4" ht="18.75" thickTop="1">
      <c r="A18" s="69"/>
      <c r="B18" s="70"/>
      <c r="C18" s="21"/>
      <c r="D18" s="21"/>
    </row>
    <row r="19" spans="1:4" ht="15">
      <c r="A19" s="21"/>
      <c r="B19" s="21"/>
      <c r="C19" s="21"/>
      <c r="D19" s="21"/>
    </row>
    <row r="20" spans="1:4" ht="15.75">
      <c r="A20" s="71" t="s">
        <v>53</v>
      </c>
      <c r="B20" s="21"/>
      <c r="C20" s="21"/>
      <c r="D20" s="21"/>
    </row>
    <row r="21" spans="1:4" ht="18">
      <c r="A21" s="72"/>
      <c r="B21" s="21"/>
      <c r="C21" s="21"/>
      <c r="D21" s="21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NOVEMBER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49" t="s">
        <v>54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>
      <c r="A11" s="83" t="s">
        <v>121</v>
      </c>
      <c r="B11" s="13"/>
      <c r="C11" s="14"/>
      <c r="D11" s="87"/>
      <c r="E11" s="88"/>
      <c r="F11" s="88"/>
      <c r="G11" s="89"/>
      <c r="H11" s="15"/>
    </row>
    <row r="12" spans="1:8" ht="15.7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>
      <c r="A13" s="83" t="s">
        <v>130</v>
      </c>
      <c r="B13" s="13"/>
      <c r="C13" s="14"/>
      <c r="D13" s="87"/>
      <c r="E13" s="88"/>
      <c r="F13" s="88"/>
      <c r="G13" s="89"/>
      <c r="H13" s="15"/>
    </row>
    <row r="14" spans="1:8" ht="15.75">
      <c r="A14" s="83" t="s">
        <v>57</v>
      </c>
      <c r="B14" s="13"/>
      <c r="C14" s="14"/>
      <c r="D14" s="87"/>
      <c r="E14" s="88"/>
      <c r="F14" s="88"/>
      <c r="G14" s="89"/>
      <c r="H14" s="15"/>
    </row>
    <row r="15" spans="1:8" ht="15.75">
      <c r="A15" s="83" t="s">
        <v>135</v>
      </c>
      <c r="B15" s="13"/>
      <c r="C15" s="14"/>
      <c r="D15" s="87"/>
      <c r="E15" s="88"/>
      <c r="F15" s="88"/>
      <c r="G15" s="89"/>
      <c r="H15" s="15"/>
    </row>
    <row r="16" spans="1:8" ht="15.75">
      <c r="A16" s="83" t="s">
        <v>142</v>
      </c>
      <c r="B16" s="13"/>
      <c r="C16" s="14"/>
      <c r="D16" s="87"/>
      <c r="E16" s="88"/>
      <c r="F16" s="88"/>
      <c r="G16" s="89"/>
      <c r="H16" s="15"/>
    </row>
    <row r="17" spans="1:8" ht="15.75">
      <c r="A17" s="83" t="s">
        <v>13</v>
      </c>
      <c r="B17" s="13"/>
      <c r="C17" s="14"/>
      <c r="D17" s="87"/>
      <c r="E17" s="88"/>
      <c r="F17" s="88"/>
      <c r="G17" s="89"/>
      <c r="H17" s="15"/>
    </row>
    <row r="18" spans="1:8" ht="15.75">
      <c r="A18" s="83" t="s">
        <v>14</v>
      </c>
      <c r="B18" s="13"/>
      <c r="C18" s="14"/>
      <c r="D18" s="87">
        <v>1</v>
      </c>
      <c r="E18" s="88">
        <v>461438</v>
      </c>
      <c r="F18" s="88">
        <v>103783</v>
      </c>
      <c r="G18" s="89">
        <f>F18/E18</f>
        <v>0.22491212253867257</v>
      </c>
      <c r="H18" s="15"/>
    </row>
    <row r="19" spans="1:8" ht="15.7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>
      <c r="A21" s="83" t="s">
        <v>144</v>
      </c>
      <c r="B21" s="13"/>
      <c r="C21" s="14"/>
      <c r="D21" s="87"/>
      <c r="E21" s="88"/>
      <c r="F21" s="88"/>
      <c r="G21" s="89"/>
      <c r="H21" s="15"/>
    </row>
    <row r="22" spans="1:8" ht="15.75">
      <c r="A22" s="83" t="s">
        <v>60</v>
      </c>
      <c r="B22" s="13"/>
      <c r="C22" s="14"/>
      <c r="D22" s="87"/>
      <c r="E22" s="88"/>
      <c r="F22" s="88"/>
      <c r="G22" s="89"/>
      <c r="H22" s="15"/>
    </row>
    <row r="23" spans="1:8" ht="15.7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>
      <c r="A25" s="84" t="s">
        <v>20</v>
      </c>
      <c r="B25" s="13"/>
      <c r="C25" s="14"/>
      <c r="D25" s="87">
        <v>1</v>
      </c>
      <c r="E25" s="88">
        <v>24784</v>
      </c>
      <c r="F25" s="88">
        <v>9828</v>
      </c>
      <c r="G25" s="89">
        <f>F25/E25</f>
        <v>0.39654615881213684</v>
      </c>
      <c r="H25" s="15"/>
    </row>
    <row r="26" spans="1:8" ht="15.7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>
      <c r="A29" s="85" t="s">
        <v>24</v>
      </c>
      <c r="B29" s="13"/>
      <c r="C29" s="14"/>
      <c r="D29" s="87">
        <v>1</v>
      </c>
      <c r="E29" s="88">
        <v>36064</v>
      </c>
      <c r="F29" s="88">
        <v>10665</v>
      </c>
      <c r="G29" s="89">
        <f>F29/E29</f>
        <v>0.2957242679680568</v>
      </c>
      <c r="H29" s="15"/>
    </row>
    <row r="30" spans="1:8" ht="15.75">
      <c r="A30" s="85" t="s">
        <v>25</v>
      </c>
      <c r="B30" s="13"/>
      <c r="C30" s="14"/>
      <c r="D30" s="87">
        <v>2</v>
      </c>
      <c r="E30" s="88">
        <v>238418</v>
      </c>
      <c r="F30" s="88">
        <v>63648</v>
      </c>
      <c r="G30" s="89">
        <f>F30/E30</f>
        <v>0.2669597094179131</v>
      </c>
      <c r="H30" s="15"/>
    </row>
    <row r="31" spans="1:8" ht="15.75">
      <c r="A31" s="85" t="s">
        <v>26</v>
      </c>
      <c r="B31" s="13"/>
      <c r="C31" s="14"/>
      <c r="D31" s="87"/>
      <c r="E31" s="88"/>
      <c r="F31" s="88"/>
      <c r="G31" s="89"/>
      <c r="H31" s="15"/>
    </row>
    <row r="32" spans="1:8" ht="15.75">
      <c r="A32" s="85" t="s">
        <v>137</v>
      </c>
      <c r="B32" s="13"/>
      <c r="C32" s="14"/>
      <c r="D32" s="87">
        <v>4</v>
      </c>
      <c r="E32" s="88">
        <v>576488</v>
      </c>
      <c r="F32" s="88">
        <v>113429.5</v>
      </c>
      <c r="G32" s="89">
        <f>F32/E32</f>
        <v>0.19675951624318286</v>
      </c>
      <c r="H32" s="15"/>
    </row>
    <row r="33" spans="1:8" ht="15.75">
      <c r="A33" s="85" t="s">
        <v>112</v>
      </c>
      <c r="B33" s="13"/>
      <c r="C33" s="14"/>
      <c r="D33" s="87"/>
      <c r="E33" s="88"/>
      <c r="F33" s="88"/>
      <c r="G33" s="89"/>
      <c r="H33" s="15"/>
    </row>
    <row r="34" spans="1:8" ht="15.75">
      <c r="A34" s="85" t="s">
        <v>27</v>
      </c>
      <c r="B34" s="13"/>
      <c r="C34" s="14"/>
      <c r="D34" s="87"/>
      <c r="E34" s="88"/>
      <c r="F34" s="88"/>
      <c r="G34" s="89"/>
      <c r="H34" s="15"/>
    </row>
    <row r="35" spans="1:8" ht="15">
      <c r="A35" s="16" t="s">
        <v>28</v>
      </c>
      <c r="B35" s="13"/>
      <c r="C35" s="14"/>
      <c r="D35" s="91"/>
      <c r="E35" s="92"/>
      <c r="F35" s="88"/>
      <c r="G35" s="93"/>
      <c r="H35" s="15"/>
    </row>
    <row r="36" spans="1:8" ht="15">
      <c r="A36" s="16" t="s">
        <v>29</v>
      </c>
      <c r="B36" s="13"/>
      <c r="C36" s="14"/>
      <c r="D36" s="91"/>
      <c r="E36" s="110"/>
      <c r="F36" s="88"/>
      <c r="G36" s="93"/>
      <c r="H36" s="15"/>
    </row>
    <row r="37" spans="1:8" ht="15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ht="15">
      <c r="A38" s="17"/>
      <c r="B38" s="18"/>
      <c r="C38" s="14"/>
      <c r="D38" s="91"/>
      <c r="E38" s="94"/>
      <c r="F38" s="94"/>
      <c r="G38" s="93"/>
      <c r="H38" s="15"/>
    </row>
    <row r="39" spans="1:8" ht="15.75">
      <c r="A39" s="19" t="s">
        <v>31</v>
      </c>
      <c r="B39" s="20"/>
      <c r="C39" s="21"/>
      <c r="D39" s="95">
        <f>SUM(D9:D38)</f>
        <v>9</v>
      </c>
      <c r="E39" s="96">
        <f>SUM(E9:E38)</f>
        <v>1337192</v>
      </c>
      <c r="F39" s="96">
        <f>SUM(F9:F38)</f>
        <v>301353.5</v>
      </c>
      <c r="G39" s="97">
        <f>F39/E39</f>
        <v>0.22536292469592997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>
      <c r="A44" s="27" t="s">
        <v>36</v>
      </c>
      <c r="B44" s="28"/>
      <c r="C44" s="14"/>
      <c r="D44" s="87">
        <v>28</v>
      </c>
      <c r="E44" s="88">
        <v>597590.95</v>
      </c>
      <c r="F44" s="88">
        <v>48454.25</v>
      </c>
      <c r="G44" s="89">
        <f>1-(+F44/E44)</f>
        <v>0.918917363122718</v>
      </c>
      <c r="H44" s="15"/>
    </row>
    <row r="45" spans="1:8" ht="15.7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>
      <c r="A46" s="27" t="s">
        <v>38</v>
      </c>
      <c r="B46" s="28"/>
      <c r="C46" s="14"/>
      <c r="D46" s="87">
        <v>60</v>
      </c>
      <c r="E46" s="88">
        <v>1646539.75</v>
      </c>
      <c r="F46" s="88">
        <v>150738.95</v>
      </c>
      <c r="G46" s="89">
        <f>1-(+F46/E46)</f>
        <v>0.908451071405959</v>
      </c>
      <c r="H46" s="15"/>
    </row>
    <row r="47" spans="1:8" ht="15.75">
      <c r="A47" s="27" t="s">
        <v>39</v>
      </c>
      <c r="B47" s="28"/>
      <c r="C47" s="14"/>
      <c r="D47" s="87">
        <v>7</v>
      </c>
      <c r="E47" s="88">
        <v>256337.5</v>
      </c>
      <c r="F47" s="88">
        <v>16562</v>
      </c>
      <c r="G47" s="89">
        <f>1-(+F47/E47)</f>
        <v>0.9353898668747257</v>
      </c>
      <c r="H47" s="15"/>
    </row>
    <row r="48" spans="1:8" ht="15.75">
      <c r="A48" s="27" t="s">
        <v>40</v>
      </c>
      <c r="B48" s="28"/>
      <c r="C48" s="14"/>
      <c r="D48" s="87">
        <v>43</v>
      </c>
      <c r="E48" s="88">
        <v>2512491</v>
      </c>
      <c r="F48" s="88">
        <v>222782</v>
      </c>
      <c r="G48" s="89">
        <f>1-(+F48/E48)</f>
        <v>0.9113302296406236</v>
      </c>
      <c r="H48" s="15"/>
    </row>
    <row r="49" spans="1:8" ht="15.7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>
      <c r="A50" s="27" t="s">
        <v>42</v>
      </c>
      <c r="B50" s="28"/>
      <c r="C50" s="14"/>
      <c r="D50" s="87">
        <v>7</v>
      </c>
      <c r="E50" s="88">
        <v>771756</v>
      </c>
      <c r="F50" s="88">
        <v>32642</v>
      </c>
      <c r="G50" s="89">
        <f>1-(+F50/E50)</f>
        <v>0.957704248493047</v>
      </c>
      <c r="H50" s="15"/>
    </row>
    <row r="51" spans="1:8" ht="15.7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>
      <c r="A53" s="29" t="s">
        <v>65</v>
      </c>
      <c r="B53" s="30"/>
      <c r="C53" s="14"/>
      <c r="D53" s="87">
        <v>356</v>
      </c>
      <c r="E53" s="88">
        <v>18209419.64</v>
      </c>
      <c r="F53" s="88">
        <v>2079842.31</v>
      </c>
      <c r="G53" s="89">
        <f>1-(+F53/E53)</f>
        <v>0.885782064935706</v>
      </c>
      <c r="H53" s="15"/>
    </row>
    <row r="54" spans="1:8" ht="15.75">
      <c r="A54" s="29" t="s">
        <v>66</v>
      </c>
      <c r="B54" s="30"/>
      <c r="C54" s="14"/>
      <c r="D54" s="87"/>
      <c r="E54" s="88"/>
      <c r="F54" s="88"/>
      <c r="G54" s="89"/>
      <c r="H54" s="15"/>
    </row>
    <row r="55" spans="1:8" ht="15">
      <c r="A55" s="31" t="s">
        <v>45</v>
      </c>
      <c r="B55" s="30"/>
      <c r="C55" s="14"/>
      <c r="D55" s="91"/>
      <c r="E55" s="111"/>
      <c r="F55" s="88"/>
      <c r="G55" s="93"/>
      <c r="H55" s="15"/>
    </row>
    <row r="56" spans="1:8" ht="15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ht="15">
      <c r="A57" s="16" t="s">
        <v>47</v>
      </c>
      <c r="B57" s="28"/>
      <c r="C57" s="14"/>
      <c r="D57" s="91"/>
      <c r="E57" s="110"/>
      <c r="F57" s="88"/>
      <c r="G57" s="93"/>
      <c r="H57" s="15"/>
    </row>
    <row r="58" spans="1:8" ht="15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>
      <c r="A59" s="32"/>
      <c r="B59" s="18"/>
      <c r="C59" s="14"/>
      <c r="D59" s="91"/>
      <c r="E59" s="112"/>
      <c r="F59" s="94"/>
      <c r="G59" s="93"/>
      <c r="H59" s="15"/>
    </row>
    <row r="60" spans="1:8" ht="15.75">
      <c r="A60" s="20" t="s">
        <v>48</v>
      </c>
      <c r="B60" s="20"/>
      <c r="C60" s="21"/>
      <c r="D60" s="95">
        <f>SUM(D44:D56)</f>
        <v>501</v>
      </c>
      <c r="E60" s="96">
        <f>SUM(E44:E59)</f>
        <v>23994134.84</v>
      </c>
      <c r="F60" s="96">
        <f>SUM(F44:F59)</f>
        <v>2551021.5100000002</v>
      </c>
      <c r="G60" s="97">
        <f>1-(F60/E60)</f>
        <v>0.8936814547800549</v>
      </c>
      <c r="H60" s="15"/>
    </row>
    <row r="61" spans="1:8" ht="15">
      <c r="A61" s="33"/>
      <c r="B61" s="33"/>
      <c r="C61" s="50"/>
      <c r="D61" s="113"/>
      <c r="E61" s="107"/>
      <c r="F61" s="34"/>
      <c r="G61" s="34"/>
      <c r="H61" s="2"/>
    </row>
    <row r="62" spans="1:8" ht="18">
      <c r="A62" s="35" t="s">
        <v>49</v>
      </c>
      <c r="B62" s="36"/>
      <c r="C62" s="39"/>
      <c r="D62" s="114"/>
      <c r="E62" s="108"/>
      <c r="F62" s="109">
        <f>F60+F39</f>
        <v>2852375.0100000002</v>
      </c>
      <c r="G62" s="108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43"/>
      <c r="B70" s="39"/>
      <c r="C70" s="39"/>
      <c r="D70" s="39"/>
      <c r="E70" s="44"/>
      <c r="F70" s="2"/>
      <c r="G70" s="2"/>
      <c r="H70" s="2"/>
    </row>
    <row r="71" spans="1:8" ht="18">
      <c r="A71" s="43"/>
      <c r="B71" s="39"/>
      <c r="C71" s="39"/>
      <c r="D71" s="39"/>
      <c r="E71" s="45"/>
      <c r="F71" s="2"/>
      <c r="G71" s="2"/>
      <c r="H71" s="2"/>
    </row>
    <row r="72" spans="1:8" ht="18">
      <c r="A72" s="43"/>
      <c r="B72" s="39"/>
      <c r="C72" s="39"/>
      <c r="D72" s="39"/>
      <c r="E72" s="46"/>
      <c r="F72" s="2"/>
      <c r="G72" s="2"/>
      <c r="H72" s="2"/>
    </row>
    <row r="73" spans="1:8" ht="18">
      <c r="A73" s="43"/>
      <c r="B73" s="39"/>
      <c r="C73" s="39"/>
      <c r="D73" s="39"/>
      <c r="E73" s="37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44"/>
      <c r="F75" s="2"/>
      <c r="G75" s="2"/>
      <c r="H75" s="2"/>
    </row>
    <row r="76" spans="1:8" ht="18">
      <c r="A76" s="43"/>
      <c r="B76" s="39"/>
      <c r="C76" s="39"/>
      <c r="D76" s="39"/>
      <c r="E76" s="45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7"/>
      <c r="F79" s="2"/>
      <c r="G79" s="2"/>
      <c r="H79" s="2"/>
    </row>
    <row r="80" spans="1:8" ht="18">
      <c r="A80" s="43"/>
      <c r="B80" s="39"/>
      <c r="C80" s="39"/>
      <c r="D80" s="39"/>
      <c r="E80" s="39"/>
      <c r="F80" s="2"/>
      <c r="G80" s="2"/>
      <c r="H80" s="2"/>
    </row>
    <row r="81" spans="1:8" ht="15.7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55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NOVEMBER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82" t="s">
        <v>109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115</v>
      </c>
      <c r="B9" s="13"/>
      <c r="C9" s="14"/>
      <c r="D9" s="87">
        <v>5</v>
      </c>
      <c r="E9" s="88">
        <v>928064</v>
      </c>
      <c r="F9" s="88">
        <v>166549.5</v>
      </c>
      <c r="G9" s="89">
        <f aca="true" t="shared" si="0" ref="G9:G14">F9/E9</f>
        <v>0.17945906747810494</v>
      </c>
      <c r="H9" s="15"/>
    </row>
    <row r="10" spans="1:8" ht="15.7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>
      <c r="A11" s="83" t="s">
        <v>118</v>
      </c>
      <c r="B11" s="13"/>
      <c r="C11" s="14"/>
      <c r="D11" s="87">
        <v>1</v>
      </c>
      <c r="E11" s="88">
        <v>262035</v>
      </c>
      <c r="F11" s="88">
        <v>71533.5</v>
      </c>
      <c r="G11" s="89">
        <f t="shared" si="0"/>
        <v>0.272992157536207</v>
      </c>
      <c r="H11" s="15"/>
    </row>
    <row r="12" spans="1:8" ht="15.75">
      <c r="A12" s="83" t="s">
        <v>73</v>
      </c>
      <c r="B12" s="13"/>
      <c r="C12" s="14"/>
      <c r="D12" s="87">
        <v>1</v>
      </c>
      <c r="E12" s="88">
        <v>121760</v>
      </c>
      <c r="F12" s="88">
        <v>8199</v>
      </c>
      <c r="G12" s="89">
        <f t="shared" si="0"/>
        <v>0.06733738501971091</v>
      </c>
      <c r="H12" s="15"/>
    </row>
    <row r="13" spans="1:8" ht="15.75">
      <c r="A13" s="83" t="s">
        <v>122</v>
      </c>
      <c r="B13" s="13"/>
      <c r="C13" s="14"/>
      <c r="D13" s="87">
        <v>2</v>
      </c>
      <c r="E13" s="88">
        <v>267339</v>
      </c>
      <c r="F13" s="88">
        <v>80420</v>
      </c>
      <c r="G13" s="89">
        <f t="shared" si="0"/>
        <v>0.3008165662323866</v>
      </c>
      <c r="H13" s="15"/>
    </row>
    <row r="14" spans="1:8" ht="15.75">
      <c r="A14" s="83" t="s">
        <v>25</v>
      </c>
      <c r="B14" s="13"/>
      <c r="C14" s="14"/>
      <c r="D14" s="87">
        <v>1</v>
      </c>
      <c r="E14" s="88">
        <v>284671</v>
      </c>
      <c r="F14" s="88">
        <v>77606.5</v>
      </c>
      <c r="G14" s="89">
        <f t="shared" si="0"/>
        <v>0.2726182154135827</v>
      </c>
      <c r="H14" s="15"/>
    </row>
    <row r="15" spans="1:8" ht="15.75">
      <c r="A15" s="83" t="s">
        <v>57</v>
      </c>
      <c r="B15" s="13"/>
      <c r="C15" s="14"/>
      <c r="D15" s="87"/>
      <c r="E15" s="88"/>
      <c r="F15" s="88"/>
      <c r="G15" s="89"/>
      <c r="H15" s="15"/>
    </row>
    <row r="16" spans="1:8" ht="15.75">
      <c r="A16" s="83" t="s">
        <v>10</v>
      </c>
      <c r="B16" s="13"/>
      <c r="C16" s="14"/>
      <c r="D16" s="87"/>
      <c r="E16" s="88"/>
      <c r="F16" s="88"/>
      <c r="G16" s="89"/>
      <c r="H16" s="15"/>
    </row>
    <row r="17" spans="1:8" ht="15.75">
      <c r="A17" s="83" t="s">
        <v>14</v>
      </c>
      <c r="B17" s="13"/>
      <c r="C17" s="14"/>
      <c r="D17" s="87">
        <v>2</v>
      </c>
      <c r="E17" s="88">
        <v>1054825</v>
      </c>
      <c r="F17" s="88">
        <v>160302</v>
      </c>
      <c r="G17" s="89">
        <f aca="true" t="shared" si="1" ref="G17:G25">F17/E17</f>
        <v>0.15197023202900956</v>
      </c>
      <c r="H17" s="15"/>
    </row>
    <row r="18" spans="1:8" ht="15.75">
      <c r="A18" s="83" t="s">
        <v>15</v>
      </c>
      <c r="B18" s="13"/>
      <c r="C18" s="14"/>
      <c r="D18" s="87">
        <v>2</v>
      </c>
      <c r="E18" s="88">
        <v>904597</v>
      </c>
      <c r="F18" s="88">
        <v>238088</v>
      </c>
      <c r="G18" s="89">
        <f t="shared" si="1"/>
        <v>0.26319786601105244</v>
      </c>
      <c r="H18" s="15"/>
    </row>
    <row r="19" spans="1:8" ht="15.75">
      <c r="A19" s="83" t="s">
        <v>58</v>
      </c>
      <c r="B19" s="13"/>
      <c r="C19" s="14"/>
      <c r="D19" s="87">
        <v>1</v>
      </c>
      <c r="E19" s="88">
        <v>352889</v>
      </c>
      <c r="F19" s="88">
        <v>103997.09</v>
      </c>
      <c r="G19" s="89">
        <f t="shared" si="1"/>
        <v>0.2947019884439583</v>
      </c>
      <c r="H19" s="15"/>
    </row>
    <row r="20" spans="1:8" ht="15.75">
      <c r="A20" s="83" t="s">
        <v>17</v>
      </c>
      <c r="B20" s="13"/>
      <c r="C20" s="14"/>
      <c r="D20" s="87">
        <v>1</v>
      </c>
      <c r="E20" s="88">
        <v>134850</v>
      </c>
      <c r="F20" s="88">
        <v>47052</v>
      </c>
      <c r="G20" s="89">
        <f t="shared" si="1"/>
        <v>0.3489210233592881</v>
      </c>
      <c r="H20" s="15"/>
    </row>
    <row r="21" spans="1:8" ht="15.75">
      <c r="A21" s="83" t="s">
        <v>133</v>
      </c>
      <c r="B21" s="13"/>
      <c r="C21" s="14"/>
      <c r="D21" s="87"/>
      <c r="E21" s="88"/>
      <c r="F21" s="88"/>
      <c r="G21" s="89"/>
      <c r="H21" s="15"/>
    </row>
    <row r="22" spans="1:8" ht="15.75">
      <c r="A22" s="83" t="s">
        <v>59</v>
      </c>
      <c r="B22" s="13"/>
      <c r="C22" s="14"/>
      <c r="D22" s="87">
        <v>5</v>
      </c>
      <c r="E22" s="88">
        <v>2348046</v>
      </c>
      <c r="F22" s="88">
        <v>445519.5</v>
      </c>
      <c r="G22" s="89">
        <f t="shared" si="1"/>
        <v>0.18974053319227988</v>
      </c>
      <c r="H22" s="15"/>
    </row>
    <row r="23" spans="1:8" ht="15.75">
      <c r="A23" s="83" t="s">
        <v>60</v>
      </c>
      <c r="B23" s="13"/>
      <c r="C23" s="14"/>
      <c r="D23" s="87">
        <v>5</v>
      </c>
      <c r="E23" s="88">
        <v>1148326</v>
      </c>
      <c r="F23" s="88">
        <v>133713</v>
      </c>
      <c r="G23" s="89">
        <f t="shared" si="1"/>
        <v>0.11644167248673286</v>
      </c>
      <c r="H23" s="15"/>
    </row>
    <row r="24" spans="1:8" ht="15.75">
      <c r="A24" s="84" t="s">
        <v>20</v>
      </c>
      <c r="B24" s="13"/>
      <c r="C24" s="14"/>
      <c r="D24" s="87">
        <v>6</v>
      </c>
      <c r="E24" s="88">
        <v>882117</v>
      </c>
      <c r="F24" s="88">
        <v>175824.5</v>
      </c>
      <c r="G24" s="89">
        <f t="shared" si="1"/>
        <v>0.1993210651194796</v>
      </c>
      <c r="H24" s="15"/>
    </row>
    <row r="25" spans="1:8" ht="15.75">
      <c r="A25" s="84" t="s">
        <v>21</v>
      </c>
      <c r="B25" s="13"/>
      <c r="C25" s="14"/>
      <c r="D25" s="87">
        <v>20</v>
      </c>
      <c r="E25" s="88">
        <v>223011</v>
      </c>
      <c r="F25" s="88">
        <v>223011</v>
      </c>
      <c r="G25" s="89">
        <f t="shared" si="1"/>
        <v>1</v>
      </c>
      <c r="H25" s="15"/>
    </row>
    <row r="26" spans="1:8" ht="15.75">
      <c r="A26" s="85" t="s">
        <v>22</v>
      </c>
      <c r="B26" s="13"/>
      <c r="C26" s="14"/>
      <c r="D26" s="87"/>
      <c r="E26" s="88"/>
      <c r="F26" s="88"/>
      <c r="G26" s="89"/>
      <c r="H26" s="15"/>
    </row>
    <row r="27" spans="1:8" ht="15.75">
      <c r="A27" s="85" t="s">
        <v>23</v>
      </c>
      <c r="B27" s="13"/>
      <c r="C27" s="14"/>
      <c r="D27" s="87"/>
      <c r="E27" s="88">
        <v>72929</v>
      </c>
      <c r="F27" s="88">
        <v>-17762.4</v>
      </c>
      <c r="G27" s="89">
        <f>F27/E27</f>
        <v>-0.24355743257140508</v>
      </c>
      <c r="H27" s="15"/>
    </row>
    <row r="28" spans="1:8" ht="15.75">
      <c r="A28" s="83" t="s">
        <v>145</v>
      </c>
      <c r="B28" s="13"/>
      <c r="C28" s="14"/>
      <c r="D28" s="87"/>
      <c r="E28" s="88"/>
      <c r="F28" s="88"/>
      <c r="G28" s="89"/>
      <c r="H28" s="15"/>
    </row>
    <row r="29" spans="1:8" ht="15.75">
      <c r="A29" s="85" t="s">
        <v>24</v>
      </c>
      <c r="B29" s="13"/>
      <c r="C29" s="14"/>
      <c r="D29" s="87">
        <v>2</v>
      </c>
      <c r="E29" s="88">
        <v>262936</v>
      </c>
      <c r="F29" s="88">
        <v>79927</v>
      </c>
      <c r="G29" s="89">
        <f>F29/E29</f>
        <v>0.3039789150211458</v>
      </c>
      <c r="H29" s="15"/>
    </row>
    <row r="30" spans="1:8" ht="15.75">
      <c r="A30" s="85" t="s">
        <v>138</v>
      </c>
      <c r="B30" s="13"/>
      <c r="C30" s="14"/>
      <c r="D30" s="87">
        <v>1</v>
      </c>
      <c r="E30" s="88">
        <v>28955</v>
      </c>
      <c r="F30" s="88">
        <v>5705.5</v>
      </c>
      <c r="G30" s="89">
        <f>F30/E30</f>
        <v>0.19704714211707822</v>
      </c>
      <c r="H30" s="15"/>
    </row>
    <row r="31" spans="1:8" ht="15.75">
      <c r="A31" s="85" t="s">
        <v>61</v>
      </c>
      <c r="B31" s="13"/>
      <c r="C31" s="14"/>
      <c r="D31" s="87"/>
      <c r="E31" s="90"/>
      <c r="F31" s="88"/>
      <c r="G31" s="89"/>
      <c r="H31" s="15"/>
    </row>
    <row r="32" spans="1:8" ht="15.75">
      <c r="A32" s="85" t="s">
        <v>143</v>
      </c>
      <c r="B32" s="13"/>
      <c r="C32" s="14"/>
      <c r="D32" s="87"/>
      <c r="E32" s="90"/>
      <c r="F32" s="88"/>
      <c r="G32" s="89"/>
      <c r="H32" s="15"/>
    </row>
    <row r="33" spans="1:8" ht="15.75">
      <c r="A33" s="85" t="s">
        <v>62</v>
      </c>
      <c r="B33" s="13"/>
      <c r="C33" s="14"/>
      <c r="D33" s="87">
        <v>26</v>
      </c>
      <c r="E33" s="90">
        <v>2841700</v>
      </c>
      <c r="F33" s="90">
        <v>678339</v>
      </c>
      <c r="G33" s="89">
        <f>F33/E33</f>
        <v>0.23870887145018826</v>
      </c>
      <c r="H33" s="15"/>
    </row>
    <row r="34" spans="1:8" ht="15.75">
      <c r="A34" s="83" t="s">
        <v>63</v>
      </c>
      <c r="B34" s="13"/>
      <c r="C34" s="14"/>
      <c r="D34" s="87">
        <v>1</v>
      </c>
      <c r="E34" s="88">
        <v>119036</v>
      </c>
      <c r="F34" s="88">
        <v>53044</v>
      </c>
      <c r="G34" s="89">
        <f>F34/E34</f>
        <v>0.4456130918377634</v>
      </c>
      <c r="H34" s="15"/>
    </row>
    <row r="35" spans="1:8" ht="15.75">
      <c r="A35" s="83" t="s">
        <v>112</v>
      </c>
      <c r="B35" s="13"/>
      <c r="C35" s="14"/>
      <c r="D35" s="87">
        <v>1</v>
      </c>
      <c r="E35" s="88">
        <v>295055</v>
      </c>
      <c r="F35" s="88">
        <v>84823</v>
      </c>
      <c r="G35" s="89">
        <f>F35/E35</f>
        <v>0.2874819948823101</v>
      </c>
      <c r="H35" s="15"/>
    </row>
    <row r="36" spans="1:8" ht="15">
      <c r="A36" s="16" t="s">
        <v>28</v>
      </c>
      <c r="B36" s="13"/>
      <c r="C36" s="14"/>
      <c r="D36" s="91"/>
      <c r="E36" s="92">
        <v>453045</v>
      </c>
      <c r="F36" s="88">
        <v>69267</v>
      </c>
      <c r="G36" s="93"/>
      <c r="H36" s="15"/>
    </row>
    <row r="37" spans="1:8" ht="15">
      <c r="A37" s="16" t="s">
        <v>29</v>
      </c>
      <c r="B37" s="13"/>
      <c r="C37" s="14"/>
      <c r="D37" s="91"/>
      <c r="E37" s="92"/>
      <c r="F37" s="88"/>
      <c r="G37" s="93"/>
      <c r="H37" s="15"/>
    </row>
    <row r="38" spans="1:8" ht="15">
      <c r="A38" s="16" t="s">
        <v>30</v>
      </c>
      <c r="B38" s="13"/>
      <c r="C38" s="14"/>
      <c r="D38" s="91"/>
      <c r="E38" s="92"/>
      <c r="F38" s="90"/>
      <c r="G38" s="93"/>
      <c r="H38" s="15"/>
    </row>
    <row r="39" spans="1:8" ht="15">
      <c r="A39" s="17"/>
      <c r="B39" s="18"/>
      <c r="C39" s="21"/>
      <c r="D39" s="91"/>
      <c r="E39" s="94"/>
      <c r="F39" s="94"/>
      <c r="G39" s="93"/>
      <c r="H39" s="15"/>
    </row>
    <row r="40" spans="1:8" ht="15.75">
      <c r="A40" s="19" t="s">
        <v>31</v>
      </c>
      <c r="B40" s="20"/>
      <c r="C40" s="22"/>
      <c r="D40" s="95">
        <f>SUM(D9:D39)</f>
        <v>83</v>
      </c>
      <c r="E40" s="96">
        <f>SUM(E9:E39)</f>
        <v>12986186</v>
      </c>
      <c r="F40" s="96">
        <f>SUM(F9:F39)</f>
        <v>2885158.69</v>
      </c>
      <c r="G40" s="97">
        <f>F40/E40</f>
        <v>0.22217136655827968</v>
      </c>
      <c r="H40" s="2"/>
    </row>
    <row r="41" spans="1:8" ht="15.75">
      <c r="A41" s="22"/>
      <c r="B41" s="22"/>
      <c r="C41" s="24"/>
      <c r="D41" s="98"/>
      <c r="E41" s="99"/>
      <c r="F41" s="100"/>
      <c r="G41" s="100"/>
      <c r="H41" s="2"/>
    </row>
    <row r="42" spans="1:8" ht="18">
      <c r="A42" s="23" t="s">
        <v>32</v>
      </c>
      <c r="B42" s="24"/>
      <c r="C42" s="26"/>
      <c r="D42" s="101"/>
      <c r="E42" s="102"/>
      <c r="F42" s="103"/>
      <c r="G42" s="103"/>
      <c r="H42" s="2"/>
    </row>
    <row r="43" spans="1:8" ht="15.75">
      <c r="A43" s="26"/>
      <c r="B43" s="26"/>
      <c r="C43" s="26"/>
      <c r="D43" s="104"/>
      <c r="E43" s="101" t="s">
        <v>33</v>
      </c>
      <c r="F43" s="101" t="s">
        <v>33</v>
      </c>
      <c r="G43" s="101" t="s">
        <v>5</v>
      </c>
      <c r="H43" s="2"/>
    </row>
    <row r="44" spans="1:8" ht="15.75">
      <c r="A44" s="26"/>
      <c r="B44" s="26"/>
      <c r="C44" s="14"/>
      <c r="D44" s="104" t="s">
        <v>6</v>
      </c>
      <c r="E44" s="105" t="s">
        <v>34</v>
      </c>
      <c r="F44" s="103" t="s">
        <v>8</v>
      </c>
      <c r="G44" s="103" t="s">
        <v>35</v>
      </c>
      <c r="H44" s="15"/>
    </row>
    <row r="45" spans="1:8" ht="15.75">
      <c r="A45" s="27" t="s">
        <v>36</v>
      </c>
      <c r="B45" s="28"/>
      <c r="C45" s="14"/>
      <c r="D45" s="87">
        <v>172</v>
      </c>
      <c r="E45" s="88">
        <v>28106096.45</v>
      </c>
      <c r="F45" s="88">
        <v>1489917.85</v>
      </c>
      <c r="G45" s="89">
        <f aca="true" t="shared" si="2" ref="G45:G51">1-(+F45/E45)</f>
        <v>0.9469895133729963</v>
      </c>
      <c r="H45" s="15"/>
    </row>
    <row r="46" spans="1:8" ht="15.75">
      <c r="A46" s="27" t="s">
        <v>37</v>
      </c>
      <c r="B46" s="28"/>
      <c r="C46" s="14"/>
      <c r="D46" s="87">
        <v>2</v>
      </c>
      <c r="E46" s="88">
        <v>644177.89</v>
      </c>
      <c r="F46" s="88">
        <v>72674.19</v>
      </c>
      <c r="G46" s="89">
        <f t="shared" si="2"/>
        <v>0.8871830419389277</v>
      </c>
      <c r="H46" s="15"/>
    </row>
    <row r="47" spans="1:8" ht="15.75">
      <c r="A47" s="27" t="s">
        <v>38</v>
      </c>
      <c r="B47" s="28"/>
      <c r="C47" s="14"/>
      <c r="D47" s="87">
        <v>309</v>
      </c>
      <c r="E47" s="88">
        <v>28281930.38</v>
      </c>
      <c r="F47" s="88">
        <v>1655630.42</v>
      </c>
      <c r="G47" s="89">
        <f t="shared" si="2"/>
        <v>0.9414597802287639</v>
      </c>
      <c r="H47" s="15"/>
    </row>
    <row r="48" spans="1:8" ht="15.75">
      <c r="A48" s="27" t="s">
        <v>39</v>
      </c>
      <c r="B48" s="28"/>
      <c r="C48" s="14"/>
      <c r="D48" s="87">
        <v>23</v>
      </c>
      <c r="E48" s="88">
        <v>915173.5</v>
      </c>
      <c r="F48" s="88">
        <v>76742.75</v>
      </c>
      <c r="G48" s="89">
        <f t="shared" si="2"/>
        <v>0.9161440426323533</v>
      </c>
      <c r="H48" s="15"/>
    </row>
    <row r="49" spans="1:8" ht="15.75">
      <c r="A49" s="27" t="s">
        <v>40</v>
      </c>
      <c r="B49" s="28"/>
      <c r="C49" s="14"/>
      <c r="D49" s="87">
        <v>135</v>
      </c>
      <c r="E49" s="88">
        <v>10770135.43</v>
      </c>
      <c r="F49" s="88">
        <v>818128.62</v>
      </c>
      <c r="G49" s="89">
        <f t="shared" si="2"/>
        <v>0.9240372950444876</v>
      </c>
      <c r="H49" s="15"/>
    </row>
    <row r="50" spans="1:8" ht="15.75">
      <c r="A50" s="27" t="s">
        <v>41</v>
      </c>
      <c r="B50" s="28"/>
      <c r="C50" s="14"/>
      <c r="D50" s="87">
        <v>3</v>
      </c>
      <c r="E50" s="88">
        <v>252994</v>
      </c>
      <c r="F50" s="88">
        <v>21872</v>
      </c>
      <c r="G50" s="89">
        <f t="shared" si="2"/>
        <v>0.9135473568543128</v>
      </c>
      <c r="H50" s="15"/>
    </row>
    <row r="51" spans="1:8" ht="15.75">
      <c r="A51" s="27" t="s">
        <v>42</v>
      </c>
      <c r="B51" s="28"/>
      <c r="C51" s="14"/>
      <c r="D51" s="87">
        <v>36</v>
      </c>
      <c r="E51" s="88">
        <v>3404640</v>
      </c>
      <c r="F51" s="88">
        <v>272511.65</v>
      </c>
      <c r="G51" s="89">
        <f t="shared" si="2"/>
        <v>0.9199587474740354</v>
      </c>
      <c r="H51" s="15"/>
    </row>
    <row r="52" spans="1:8" ht="15.75">
      <c r="A52" s="27" t="s">
        <v>43</v>
      </c>
      <c r="B52" s="28"/>
      <c r="C52" s="14"/>
      <c r="D52" s="87"/>
      <c r="E52" s="88"/>
      <c r="F52" s="88"/>
      <c r="G52" s="89"/>
      <c r="H52" s="15"/>
    </row>
    <row r="53" spans="1:8" ht="15.75">
      <c r="A53" s="27" t="s">
        <v>44</v>
      </c>
      <c r="B53" s="28"/>
      <c r="C53" s="14"/>
      <c r="D53" s="87">
        <v>4</v>
      </c>
      <c r="E53" s="88">
        <v>283975</v>
      </c>
      <c r="F53" s="88">
        <v>26525</v>
      </c>
      <c r="G53" s="89">
        <f>1-(+F53/E53)</f>
        <v>0.9065938903072454</v>
      </c>
      <c r="H53" s="15"/>
    </row>
    <row r="54" spans="1:8" ht="15.75">
      <c r="A54" s="29" t="s">
        <v>64</v>
      </c>
      <c r="B54" s="30"/>
      <c r="C54" s="14"/>
      <c r="D54" s="87">
        <v>2</v>
      </c>
      <c r="E54" s="88">
        <v>91300</v>
      </c>
      <c r="F54" s="88">
        <v>3800</v>
      </c>
      <c r="G54" s="89">
        <f>1-(+F54/E54)</f>
        <v>0.9583789704271632</v>
      </c>
      <c r="H54" s="15"/>
    </row>
    <row r="55" spans="1:8" ht="15.75">
      <c r="A55" s="27" t="s">
        <v>65</v>
      </c>
      <c r="B55" s="30"/>
      <c r="C55" s="14"/>
      <c r="D55" s="87">
        <v>1317</v>
      </c>
      <c r="E55" s="88">
        <v>89686177.2</v>
      </c>
      <c r="F55" s="88">
        <v>10428826.21</v>
      </c>
      <c r="G55" s="89">
        <f>1-(+F55/E55)</f>
        <v>0.883718689595346</v>
      </c>
      <c r="H55" s="15"/>
    </row>
    <row r="56" spans="1:8" ht="15.75">
      <c r="A56" s="27" t="s">
        <v>66</v>
      </c>
      <c r="B56" s="30"/>
      <c r="C56" s="14"/>
      <c r="D56" s="87"/>
      <c r="E56" s="88"/>
      <c r="F56" s="88"/>
      <c r="G56" s="89"/>
      <c r="H56" s="15"/>
    </row>
    <row r="57" spans="1:8" ht="15">
      <c r="A57" s="31" t="s">
        <v>45</v>
      </c>
      <c r="B57" s="30"/>
      <c r="C57" s="14"/>
      <c r="D57" s="91"/>
      <c r="E57" s="111"/>
      <c r="F57" s="88"/>
      <c r="G57" s="93"/>
      <c r="H57" s="15"/>
    </row>
    <row r="58" spans="1:8" ht="15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ht="15">
      <c r="A59" s="16" t="s">
        <v>47</v>
      </c>
      <c r="B59" s="28"/>
      <c r="C59" s="14"/>
      <c r="D59" s="91"/>
      <c r="E59" s="92"/>
      <c r="F59" s="88"/>
      <c r="G59" s="93"/>
      <c r="H59" s="15"/>
    </row>
    <row r="60" spans="1:8" ht="15">
      <c r="A60" s="16" t="s">
        <v>30</v>
      </c>
      <c r="B60" s="28"/>
      <c r="C60" s="14"/>
      <c r="D60" s="91"/>
      <c r="E60" s="92"/>
      <c r="F60" s="90"/>
      <c r="G60" s="93"/>
      <c r="H60" s="15"/>
    </row>
    <row r="61" spans="1:8" ht="15.75">
      <c r="A61" s="32"/>
      <c r="B61" s="18"/>
      <c r="C61" s="21"/>
      <c r="D61" s="91"/>
      <c r="E61" s="94"/>
      <c r="F61" s="94"/>
      <c r="G61" s="93"/>
      <c r="H61" s="15"/>
    </row>
    <row r="62" spans="1:8" ht="15.75">
      <c r="A62" s="20" t="s">
        <v>48</v>
      </c>
      <c r="B62" s="20"/>
      <c r="C62" s="33"/>
      <c r="D62" s="95">
        <f>SUM(D45:D58)</f>
        <v>2003</v>
      </c>
      <c r="E62" s="96">
        <f>SUM(E45:E61)</f>
        <v>162436599.85000002</v>
      </c>
      <c r="F62" s="96">
        <f>SUM(F45:F61)</f>
        <v>14866628.690000001</v>
      </c>
      <c r="G62" s="97">
        <f>1-(+F62/E62)</f>
        <v>0.9084773462155179</v>
      </c>
      <c r="H62" s="2"/>
    </row>
    <row r="63" spans="1:8" ht="18">
      <c r="A63" s="33"/>
      <c r="B63" s="33"/>
      <c r="C63" s="36"/>
      <c r="D63" s="106"/>
      <c r="E63" s="107"/>
      <c r="F63" s="34"/>
      <c r="G63" s="34"/>
      <c r="H63" s="2"/>
    </row>
    <row r="64" spans="1:8" ht="18">
      <c r="A64" s="35" t="s">
        <v>49</v>
      </c>
      <c r="B64" s="36"/>
      <c r="C64" s="39"/>
      <c r="D64" s="108"/>
      <c r="E64" s="108"/>
      <c r="F64" s="109">
        <f>F62+F40</f>
        <v>17751787.380000003</v>
      </c>
      <c r="G64" s="108"/>
      <c r="H64" s="2"/>
    </row>
    <row r="65" spans="1:8" ht="8.25" customHeight="1">
      <c r="A65" s="35"/>
      <c r="B65" s="36"/>
      <c r="C65" s="39"/>
      <c r="D65" s="36"/>
      <c r="E65" s="36"/>
      <c r="F65" s="37"/>
      <c r="G65" s="36"/>
      <c r="H65" s="2"/>
    </row>
    <row r="66" spans="1:8" ht="15.7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38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NOVEMBER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115</v>
      </c>
      <c r="B9" s="13"/>
      <c r="C9" s="14"/>
      <c r="D9" s="87"/>
      <c r="E9" s="115"/>
      <c r="F9" s="88"/>
      <c r="G9" s="89"/>
      <c r="H9" s="15"/>
    </row>
    <row r="10" spans="1:8" ht="15.75">
      <c r="A10" s="83" t="s">
        <v>11</v>
      </c>
      <c r="B10" s="13"/>
      <c r="C10" s="14"/>
      <c r="D10" s="87">
        <v>5</v>
      </c>
      <c r="E10" s="115">
        <v>2073495</v>
      </c>
      <c r="F10" s="88">
        <v>471024</v>
      </c>
      <c r="G10" s="116">
        <f>F10/E10</f>
        <v>0.2271642805986993</v>
      </c>
      <c r="H10" s="15"/>
    </row>
    <row r="11" spans="1:8" ht="15.75">
      <c r="A11" s="83" t="s">
        <v>118</v>
      </c>
      <c r="B11" s="13"/>
      <c r="C11" s="14"/>
      <c r="D11" s="87">
        <v>6</v>
      </c>
      <c r="E11" s="115">
        <v>542488</v>
      </c>
      <c r="F11" s="88">
        <v>116024.5</v>
      </c>
      <c r="G11" s="116">
        <f>F11/E11</f>
        <v>0.2138747769535916</v>
      </c>
      <c r="H11" s="15"/>
    </row>
    <row r="12" spans="1:8" ht="15.75">
      <c r="A12" s="83" t="s">
        <v>73</v>
      </c>
      <c r="B12" s="13"/>
      <c r="C12" s="14"/>
      <c r="D12" s="87">
        <v>2</v>
      </c>
      <c r="E12" s="115">
        <v>209683</v>
      </c>
      <c r="F12" s="88">
        <v>68674</v>
      </c>
      <c r="G12" s="116">
        <f>F12/E12</f>
        <v>0.3275134369500627</v>
      </c>
      <c r="H12" s="15"/>
    </row>
    <row r="13" spans="1:8" ht="15.75">
      <c r="A13" s="83" t="s">
        <v>122</v>
      </c>
      <c r="B13" s="13"/>
      <c r="C13" s="14"/>
      <c r="D13" s="87"/>
      <c r="E13" s="115"/>
      <c r="F13" s="88"/>
      <c r="G13" s="116"/>
      <c r="H13" s="15"/>
    </row>
    <row r="14" spans="1:8" ht="15.75">
      <c r="A14" s="83" t="s">
        <v>25</v>
      </c>
      <c r="B14" s="13"/>
      <c r="C14" s="14"/>
      <c r="D14" s="87">
        <v>2</v>
      </c>
      <c r="E14" s="115">
        <v>436167</v>
      </c>
      <c r="F14" s="88">
        <v>131814.5</v>
      </c>
      <c r="G14" s="116">
        <f>F14/E14</f>
        <v>0.30221107970112365</v>
      </c>
      <c r="H14" s="15"/>
    </row>
    <row r="15" spans="1:8" ht="15.75">
      <c r="A15" s="83" t="s">
        <v>57</v>
      </c>
      <c r="B15" s="13"/>
      <c r="C15" s="14"/>
      <c r="D15" s="87"/>
      <c r="E15" s="115"/>
      <c r="F15" s="88"/>
      <c r="G15" s="116"/>
      <c r="H15" s="15"/>
    </row>
    <row r="16" spans="1:8" ht="15.75">
      <c r="A16" s="83" t="s">
        <v>10</v>
      </c>
      <c r="B16" s="13"/>
      <c r="C16" s="14"/>
      <c r="D16" s="87"/>
      <c r="E16" s="115"/>
      <c r="F16" s="88"/>
      <c r="G16" s="116"/>
      <c r="H16" s="15"/>
    </row>
    <row r="17" spans="1:8" ht="15.75">
      <c r="A17" s="83" t="s">
        <v>14</v>
      </c>
      <c r="B17" s="13"/>
      <c r="C17" s="14"/>
      <c r="D17" s="87">
        <v>2</v>
      </c>
      <c r="E17" s="115">
        <v>1180544</v>
      </c>
      <c r="F17" s="88">
        <v>267277</v>
      </c>
      <c r="G17" s="89">
        <f aca="true" t="shared" si="0" ref="G17:G23">F17/E17</f>
        <v>0.2264015572481839</v>
      </c>
      <c r="H17" s="15"/>
    </row>
    <row r="18" spans="1:8" ht="15.75">
      <c r="A18" s="83" t="s">
        <v>15</v>
      </c>
      <c r="B18" s="13"/>
      <c r="C18" s="14"/>
      <c r="D18" s="87">
        <v>2</v>
      </c>
      <c r="E18" s="115">
        <v>1264548</v>
      </c>
      <c r="F18" s="88">
        <v>291841</v>
      </c>
      <c r="G18" s="116">
        <f t="shared" si="0"/>
        <v>0.23078681078140173</v>
      </c>
      <c r="H18" s="15"/>
    </row>
    <row r="19" spans="1:8" ht="15.75">
      <c r="A19" s="83" t="s">
        <v>58</v>
      </c>
      <c r="B19" s="13"/>
      <c r="C19" s="14"/>
      <c r="D19" s="87">
        <v>1</v>
      </c>
      <c r="E19" s="115">
        <v>273276</v>
      </c>
      <c r="F19" s="88">
        <v>119589</v>
      </c>
      <c r="G19" s="89">
        <f t="shared" si="0"/>
        <v>0.43761252360251174</v>
      </c>
      <c r="H19" s="15"/>
    </row>
    <row r="20" spans="1:8" ht="15.75">
      <c r="A20" s="83" t="s">
        <v>17</v>
      </c>
      <c r="B20" s="13"/>
      <c r="C20" s="14"/>
      <c r="D20" s="87"/>
      <c r="E20" s="115"/>
      <c r="F20" s="88"/>
      <c r="G20" s="89"/>
      <c r="H20" s="15"/>
    </row>
    <row r="21" spans="1:8" ht="15.75">
      <c r="A21" s="83" t="s">
        <v>133</v>
      </c>
      <c r="B21" s="13"/>
      <c r="C21" s="14"/>
      <c r="D21" s="87"/>
      <c r="E21" s="115"/>
      <c r="F21" s="88"/>
      <c r="G21" s="89"/>
      <c r="H21" s="15"/>
    </row>
    <row r="22" spans="1:8" ht="15.75">
      <c r="A22" s="83" t="s">
        <v>59</v>
      </c>
      <c r="B22" s="13"/>
      <c r="C22" s="14"/>
      <c r="D22" s="87">
        <v>9</v>
      </c>
      <c r="E22" s="115">
        <v>4467677</v>
      </c>
      <c r="F22" s="88">
        <v>1059575</v>
      </c>
      <c r="G22" s="89">
        <f t="shared" si="0"/>
        <v>0.23716463835680154</v>
      </c>
      <c r="H22" s="15"/>
    </row>
    <row r="23" spans="1:8" ht="15.75">
      <c r="A23" s="83" t="s">
        <v>60</v>
      </c>
      <c r="B23" s="13"/>
      <c r="C23" s="14"/>
      <c r="D23" s="87">
        <v>3</v>
      </c>
      <c r="E23" s="115">
        <v>1949994</v>
      </c>
      <c r="F23" s="88">
        <v>169637.5</v>
      </c>
      <c r="G23" s="89">
        <f t="shared" si="0"/>
        <v>0.08699385741699718</v>
      </c>
      <c r="H23" s="15"/>
    </row>
    <row r="24" spans="1:8" ht="15.75">
      <c r="A24" s="84" t="s">
        <v>20</v>
      </c>
      <c r="B24" s="13"/>
      <c r="C24" s="14"/>
      <c r="D24" s="87">
        <v>3</v>
      </c>
      <c r="E24" s="115">
        <v>755785</v>
      </c>
      <c r="F24" s="88">
        <v>186016.5</v>
      </c>
      <c r="G24" s="89">
        <f>F24/E24</f>
        <v>0.24612356688740847</v>
      </c>
      <c r="H24" s="15"/>
    </row>
    <row r="25" spans="1:8" ht="15.75">
      <c r="A25" s="84" t="s">
        <v>21</v>
      </c>
      <c r="B25" s="13"/>
      <c r="C25" s="14"/>
      <c r="D25" s="87">
        <v>13</v>
      </c>
      <c r="E25" s="115">
        <v>156897</v>
      </c>
      <c r="F25" s="88">
        <v>156897</v>
      </c>
      <c r="G25" s="89">
        <f>F25/E25</f>
        <v>1</v>
      </c>
      <c r="H25" s="15"/>
    </row>
    <row r="26" spans="1:8" ht="15.75">
      <c r="A26" s="85" t="s">
        <v>22</v>
      </c>
      <c r="B26" s="13"/>
      <c r="C26" s="14"/>
      <c r="D26" s="87"/>
      <c r="E26" s="115"/>
      <c r="F26" s="88"/>
      <c r="G26" s="89"/>
      <c r="H26" s="15"/>
    </row>
    <row r="27" spans="1:8" ht="15.75">
      <c r="A27" s="85" t="s">
        <v>23</v>
      </c>
      <c r="B27" s="13"/>
      <c r="C27" s="14"/>
      <c r="D27" s="87"/>
      <c r="E27" s="115">
        <v>35427</v>
      </c>
      <c r="F27" s="88">
        <v>5418</v>
      </c>
      <c r="G27" s="89">
        <f>F27/E27</f>
        <v>0.15293420272673386</v>
      </c>
      <c r="H27" s="15"/>
    </row>
    <row r="28" spans="1:8" ht="15.75">
      <c r="A28" s="83" t="s">
        <v>145</v>
      </c>
      <c r="B28" s="13"/>
      <c r="C28" s="14"/>
      <c r="D28" s="87">
        <v>1</v>
      </c>
      <c r="E28" s="115">
        <v>177088</v>
      </c>
      <c r="F28" s="88">
        <v>33276</v>
      </c>
      <c r="G28" s="116">
        <f>F28/E28</f>
        <v>0.18790657752078063</v>
      </c>
      <c r="H28" s="15"/>
    </row>
    <row r="29" spans="1:8" ht="15.75">
      <c r="A29" s="85" t="s">
        <v>24</v>
      </c>
      <c r="B29" s="13"/>
      <c r="C29" s="14"/>
      <c r="D29" s="87">
        <v>2</v>
      </c>
      <c r="E29" s="115">
        <v>171147</v>
      </c>
      <c r="F29" s="88">
        <v>49996.5</v>
      </c>
      <c r="G29" s="89">
        <f>F29/E29</f>
        <v>0.29212606706515454</v>
      </c>
      <c r="H29" s="15"/>
    </row>
    <row r="30" spans="1:8" ht="15.75">
      <c r="A30" s="85" t="s">
        <v>138</v>
      </c>
      <c r="B30" s="13"/>
      <c r="C30" s="14"/>
      <c r="D30" s="117"/>
      <c r="E30" s="115"/>
      <c r="F30" s="115"/>
      <c r="G30" s="118"/>
      <c r="H30" s="15"/>
    </row>
    <row r="31" spans="1:8" ht="15.75">
      <c r="A31" s="85" t="s">
        <v>61</v>
      </c>
      <c r="B31" s="13"/>
      <c r="C31" s="14"/>
      <c r="D31" s="87">
        <v>1</v>
      </c>
      <c r="E31" s="119">
        <v>27725</v>
      </c>
      <c r="F31" s="88">
        <v>8926.5</v>
      </c>
      <c r="G31" s="116">
        <f>F31/E31</f>
        <v>0.321965734896303</v>
      </c>
      <c r="H31" s="15"/>
    </row>
    <row r="32" spans="1:8" ht="15.75">
      <c r="A32" s="85" t="s">
        <v>143</v>
      </c>
      <c r="B32" s="13"/>
      <c r="C32" s="14"/>
      <c r="D32" s="87"/>
      <c r="E32" s="119"/>
      <c r="F32" s="88"/>
      <c r="G32" s="116"/>
      <c r="H32" s="15"/>
    </row>
    <row r="33" spans="1:8" ht="15.75">
      <c r="A33" s="85" t="s">
        <v>62</v>
      </c>
      <c r="B33" s="13"/>
      <c r="C33" s="14"/>
      <c r="D33" s="87">
        <v>10</v>
      </c>
      <c r="E33" s="119">
        <v>1211481</v>
      </c>
      <c r="F33" s="90">
        <v>259507</v>
      </c>
      <c r="G33" s="116">
        <f>F33/E33</f>
        <v>0.2142064134724358</v>
      </c>
      <c r="H33" s="15"/>
    </row>
    <row r="34" spans="1:8" ht="15.75">
      <c r="A34" s="83" t="s">
        <v>63</v>
      </c>
      <c r="B34" s="13"/>
      <c r="C34" s="14"/>
      <c r="D34" s="87"/>
      <c r="E34" s="115"/>
      <c r="F34" s="88"/>
      <c r="G34" s="116"/>
      <c r="H34" s="15"/>
    </row>
    <row r="35" spans="1:8" ht="15.75">
      <c r="A35" s="83" t="s">
        <v>112</v>
      </c>
      <c r="B35" s="13"/>
      <c r="C35" s="14"/>
      <c r="D35" s="87">
        <v>1</v>
      </c>
      <c r="E35" s="115">
        <v>180388</v>
      </c>
      <c r="F35" s="88">
        <v>69303.5</v>
      </c>
      <c r="G35" s="116">
        <f>F35/E35</f>
        <v>0.3841912987560148</v>
      </c>
      <c r="H35" s="15"/>
    </row>
    <row r="36" spans="1:8" ht="15">
      <c r="A36" s="16" t="s">
        <v>28</v>
      </c>
      <c r="B36" s="13"/>
      <c r="C36" s="14"/>
      <c r="D36" s="91"/>
      <c r="E36" s="119">
        <v>71245</v>
      </c>
      <c r="F36" s="90">
        <v>14157</v>
      </c>
      <c r="G36" s="93"/>
      <c r="H36" s="15"/>
    </row>
    <row r="37" spans="1:8" ht="15">
      <c r="A37" s="16" t="s">
        <v>29</v>
      </c>
      <c r="B37" s="13"/>
      <c r="C37" s="14"/>
      <c r="D37" s="91"/>
      <c r="E37" s="119"/>
      <c r="F37" s="90"/>
      <c r="G37" s="93"/>
      <c r="H37" s="15"/>
    </row>
    <row r="38" spans="1:8" ht="15">
      <c r="A38" s="16" t="s">
        <v>30</v>
      </c>
      <c r="B38" s="13"/>
      <c r="C38" s="14"/>
      <c r="D38" s="91"/>
      <c r="E38" s="115"/>
      <c r="F38" s="88"/>
      <c r="G38" s="93"/>
      <c r="H38" s="15"/>
    </row>
    <row r="39" spans="1:8" ht="15">
      <c r="A39" s="17"/>
      <c r="B39" s="18"/>
      <c r="C39" s="21"/>
      <c r="D39" s="91"/>
      <c r="E39" s="94"/>
      <c r="F39" s="94"/>
      <c r="G39" s="93"/>
      <c r="H39" s="15"/>
    </row>
    <row r="40" spans="1:8" ht="15.75">
      <c r="A40" s="19" t="s">
        <v>31</v>
      </c>
      <c r="B40" s="20"/>
      <c r="C40" s="22"/>
      <c r="D40" s="95">
        <f>SUM(D9:D39)</f>
        <v>63</v>
      </c>
      <c r="E40" s="96">
        <f>SUM(E9:E39)</f>
        <v>15185055</v>
      </c>
      <c r="F40" s="96">
        <f>SUM(F9:F39)</f>
        <v>3478954.5</v>
      </c>
      <c r="G40" s="97">
        <f>F40/E40</f>
        <v>0.22910384585370286</v>
      </c>
      <c r="H40" s="2"/>
    </row>
    <row r="41" spans="1:8" ht="15.75">
      <c r="A41" s="22"/>
      <c r="B41" s="22"/>
      <c r="C41" s="24"/>
      <c r="D41" s="98"/>
      <c r="E41" s="99"/>
      <c r="F41" s="100"/>
      <c r="G41" s="100"/>
      <c r="H41" s="2"/>
    </row>
    <row r="42" spans="1:8" ht="18">
      <c r="A42" s="23" t="s">
        <v>32</v>
      </c>
      <c r="B42" s="24"/>
      <c r="C42" s="26"/>
      <c r="D42" s="101"/>
      <c r="E42" s="102"/>
      <c r="F42" s="103"/>
      <c r="G42" s="103"/>
      <c r="H42" s="2"/>
    </row>
    <row r="43" spans="1:8" ht="15.75">
      <c r="A43" s="26"/>
      <c r="B43" s="26"/>
      <c r="C43" s="26"/>
      <c r="D43" s="104"/>
      <c r="E43" s="101" t="s">
        <v>33</v>
      </c>
      <c r="F43" s="101" t="s">
        <v>33</v>
      </c>
      <c r="G43" s="101" t="s">
        <v>5</v>
      </c>
      <c r="H43" s="2"/>
    </row>
    <row r="44" spans="1:8" ht="15.75">
      <c r="A44" s="26"/>
      <c r="B44" s="26"/>
      <c r="C44" s="14"/>
      <c r="D44" s="104" t="s">
        <v>6</v>
      </c>
      <c r="E44" s="105" t="s">
        <v>34</v>
      </c>
      <c r="F44" s="103" t="s">
        <v>8</v>
      </c>
      <c r="G44" s="103" t="s">
        <v>35</v>
      </c>
      <c r="H44" s="15"/>
    </row>
    <row r="45" spans="1:8" ht="15.75">
      <c r="A45" s="27" t="s">
        <v>36</v>
      </c>
      <c r="B45" s="28"/>
      <c r="C45" s="14"/>
      <c r="D45" s="87">
        <v>72</v>
      </c>
      <c r="E45" s="88">
        <v>8820516.05</v>
      </c>
      <c r="F45" s="88">
        <v>569220.74</v>
      </c>
      <c r="G45" s="89">
        <f>1-(+F45/E45)</f>
        <v>0.9354662769419256</v>
      </c>
      <c r="H45" s="15"/>
    </row>
    <row r="46" spans="1:8" ht="15.75">
      <c r="A46" s="27" t="s">
        <v>37</v>
      </c>
      <c r="B46" s="28"/>
      <c r="C46" s="14"/>
      <c r="D46" s="87">
        <v>2</v>
      </c>
      <c r="E46" s="88">
        <v>1145090.57</v>
      </c>
      <c r="F46" s="88">
        <v>124502.79</v>
      </c>
      <c r="G46" s="89">
        <f aca="true" t="shared" si="1" ref="G46:G55">1-(+F46/E46)</f>
        <v>0.8912725392542531</v>
      </c>
      <c r="H46" s="15"/>
    </row>
    <row r="47" spans="1:8" ht="15.75">
      <c r="A47" s="27" t="s">
        <v>38</v>
      </c>
      <c r="B47" s="28"/>
      <c r="C47" s="14"/>
      <c r="D47" s="87">
        <v>213</v>
      </c>
      <c r="E47" s="88">
        <v>15212986.25</v>
      </c>
      <c r="F47" s="88">
        <v>1096818.06</v>
      </c>
      <c r="G47" s="89">
        <f t="shared" si="1"/>
        <v>0.927902514208872</v>
      </c>
      <c r="H47" s="15"/>
    </row>
    <row r="48" spans="1:8" ht="15.75">
      <c r="A48" s="27" t="s">
        <v>39</v>
      </c>
      <c r="B48" s="28"/>
      <c r="C48" s="14"/>
      <c r="D48" s="87">
        <v>8</v>
      </c>
      <c r="E48" s="88">
        <v>1759699.5</v>
      </c>
      <c r="F48" s="88">
        <v>55987.32</v>
      </c>
      <c r="G48" s="89">
        <f t="shared" si="1"/>
        <v>0.96818359043689</v>
      </c>
      <c r="H48" s="15"/>
    </row>
    <row r="49" spans="1:8" ht="15.75">
      <c r="A49" s="27" t="s">
        <v>40</v>
      </c>
      <c r="B49" s="28"/>
      <c r="C49" s="14"/>
      <c r="D49" s="87">
        <v>137</v>
      </c>
      <c r="E49" s="88">
        <v>13509024.31</v>
      </c>
      <c r="F49" s="88">
        <v>1121852.19</v>
      </c>
      <c r="G49" s="89">
        <f t="shared" si="1"/>
        <v>0.916955350419382</v>
      </c>
      <c r="H49" s="15"/>
    </row>
    <row r="50" spans="1:8" ht="15.75">
      <c r="A50" s="27" t="s">
        <v>41</v>
      </c>
      <c r="B50" s="28"/>
      <c r="C50" s="14"/>
      <c r="D50" s="87">
        <v>8</v>
      </c>
      <c r="E50" s="88">
        <v>1370932</v>
      </c>
      <c r="F50" s="88">
        <v>128672.48</v>
      </c>
      <c r="G50" s="89">
        <f t="shared" si="1"/>
        <v>0.9061423323695121</v>
      </c>
      <c r="H50" s="15"/>
    </row>
    <row r="51" spans="1:8" ht="15.75">
      <c r="A51" s="27" t="s">
        <v>42</v>
      </c>
      <c r="B51" s="28"/>
      <c r="C51" s="14"/>
      <c r="D51" s="87">
        <v>15</v>
      </c>
      <c r="E51" s="88">
        <v>2036920</v>
      </c>
      <c r="F51" s="88">
        <v>205414</v>
      </c>
      <c r="G51" s="89">
        <f t="shared" si="1"/>
        <v>0.899154605973725</v>
      </c>
      <c r="H51" s="15"/>
    </row>
    <row r="52" spans="1:8" ht="15.75">
      <c r="A52" s="27" t="s">
        <v>43</v>
      </c>
      <c r="B52" s="28"/>
      <c r="C52" s="14"/>
      <c r="D52" s="87">
        <v>2</v>
      </c>
      <c r="E52" s="88">
        <v>203240</v>
      </c>
      <c r="F52" s="88">
        <v>10720</v>
      </c>
      <c r="G52" s="89">
        <f t="shared" si="1"/>
        <v>0.947254477465066</v>
      </c>
      <c r="H52" s="15"/>
    </row>
    <row r="53" spans="1:8" ht="15.75">
      <c r="A53" s="27" t="s">
        <v>44</v>
      </c>
      <c r="B53" s="28"/>
      <c r="C53" s="14"/>
      <c r="D53" s="87">
        <v>2</v>
      </c>
      <c r="E53" s="88">
        <v>651675</v>
      </c>
      <c r="F53" s="88">
        <v>61250</v>
      </c>
      <c r="G53" s="89">
        <f t="shared" si="1"/>
        <v>0.9060114320788737</v>
      </c>
      <c r="H53" s="15"/>
    </row>
    <row r="54" spans="1:8" ht="15.75">
      <c r="A54" s="29" t="s">
        <v>64</v>
      </c>
      <c r="B54" s="30"/>
      <c r="C54" s="14"/>
      <c r="D54" s="87">
        <v>3</v>
      </c>
      <c r="E54" s="88">
        <v>160400</v>
      </c>
      <c r="F54" s="88">
        <v>14500</v>
      </c>
      <c r="G54" s="89">
        <f t="shared" si="1"/>
        <v>0.9096009975062345</v>
      </c>
      <c r="H54" s="15"/>
    </row>
    <row r="55" spans="1:8" ht="15.75">
      <c r="A55" s="27" t="s">
        <v>65</v>
      </c>
      <c r="B55" s="30"/>
      <c r="C55" s="14"/>
      <c r="D55" s="87">
        <v>838</v>
      </c>
      <c r="E55" s="88">
        <v>58262679.47</v>
      </c>
      <c r="F55" s="88">
        <v>6931207.14</v>
      </c>
      <c r="G55" s="89">
        <f t="shared" si="1"/>
        <v>0.8810352149428874</v>
      </c>
      <c r="H55" s="15"/>
    </row>
    <row r="56" spans="1:8" ht="15.75">
      <c r="A56" s="27" t="s">
        <v>66</v>
      </c>
      <c r="B56" s="30"/>
      <c r="C56" s="14"/>
      <c r="D56" s="87"/>
      <c r="E56" s="88"/>
      <c r="F56" s="88"/>
      <c r="G56" s="89"/>
      <c r="H56" s="15"/>
    </row>
    <row r="57" spans="1:8" ht="15">
      <c r="A57" s="31" t="s">
        <v>45</v>
      </c>
      <c r="B57" s="30"/>
      <c r="C57" s="14"/>
      <c r="D57" s="91"/>
      <c r="E57" s="111"/>
      <c r="F57" s="88"/>
      <c r="G57" s="93"/>
      <c r="H57" s="15"/>
    </row>
    <row r="58" spans="1:8" ht="15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ht="15">
      <c r="A59" s="16" t="s">
        <v>47</v>
      </c>
      <c r="B59" s="28"/>
      <c r="C59" s="14"/>
      <c r="D59" s="91"/>
      <c r="E59" s="92"/>
      <c r="F59" s="88">
        <v>200</v>
      </c>
      <c r="G59" s="93"/>
      <c r="H59" s="15"/>
    </row>
    <row r="60" spans="1:8" ht="15">
      <c r="A60" s="16" t="s">
        <v>30</v>
      </c>
      <c r="B60" s="28"/>
      <c r="C60" s="14"/>
      <c r="D60" s="91"/>
      <c r="E60" s="110"/>
      <c r="F60" s="88"/>
      <c r="G60" s="93"/>
      <c r="H60" s="15"/>
    </row>
    <row r="61" spans="1:8" ht="15.75">
      <c r="A61" s="32"/>
      <c r="B61" s="18"/>
      <c r="C61" s="21"/>
      <c r="D61" s="91"/>
      <c r="E61" s="112"/>
      <c r="F61" s="94"/>
      <c r="G61" s="93"/>
      <c r="H61" s="2"/>
    </row>
    <row r="62" spans="1:8" ht="18">
      <c r="A62" s="20" t="s">
        <v>48</v>
      </c>
      <c r="B62" s="20"/>
      <c r="C62" s="39"/>
      <c r="D62" s="95">
        <f>SUM(D45:D58)</f>
        <v>1300</v>
      </c>
      <c r="E62" s="96">
        <f>SUM(E45:E61)</f>
        <v>103133163.15</v>
      </c>
      <c r="F62" s="96">
        <f>SUM(F45:F61)</f>
        <v>10320344.719999999</v>
      </c>
      <c r="G62" s="97">
        <f>1-(F62/E62)</f>
        <v>0.8999318511642102</v>
      </c>
      <c r="H62" s="2"/>
    </row>
    <row r="63" spans="1:8" ht="18">
      <c r="A63" s="33"/>
      <c r="B63" s="33"/>
      <c r="C63" s="39"/>
      <c r="D63" s="113"/>
      <c r="E63" s="107"/>
      <c r="F63" s="34"/>
      <c r="G63" s="34"/>
      <c r="H63" s="2"/>
    </row>
    <row r="64" spans="1:8" ht="18">
      <c r="A64" s="35" t="s">
        <v>49</v>
      </c>
      <c r="B64" s="36"/>
      <c r="C64" s="39"/>
      <c r="D64" s="114"/>
      <c r="E64" s="108"/>
      <c r="F64" s="109">
        <f>F62+F40</f>
        <v>13799299.219999999</v>
      </c>
      <c r="G64" s="108"/>
      <c r="H64" s="2"/>
    </row>
    <row r="65" spans="1:8" ht="15.7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43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NOVEMBER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131</v>
      </c>
      <c r="B9" s="13"/>
      <c r="C9" s="14"/>
      <c r="D9" s="87"/>
      <c r="E9" s="88"/>
      <c r="F9" s="88"/>
      <c r="G9" s="89"/>
      <c r="H9" s="15"/>
    </row>
    <row r="10" spans="1:8" ht="15.75">
      <c r="A10" s="83" t="s">
        <v>11</v>
      </c>
      <c r="B10" s="13"/>
      <c r="C10" s="14"/>
      <c r="D10" s="87">
        <v>1</v>
      </c>
      <c r="E10" s="88">
        <v>238122</v>
      </c>
      <c r="F10" s="88">
        <v>58294</v>
      </c>
      <c r="G10" s="89">
        <f>F10/E10</f>
        <v>0.24480728366131646</v>
      </c>
      <c r="H10" s="15"/>
    </row>
    <row r="11" spans="1:8" ht="15.75">
      <c r="A11" s="83" t="s">
        <v>115</v>
      </c>
      <c r="B11" s="13"/>
      <c r="C11" s="14"/>
      <c r="D11" s="87"/>
      <c r="E11" s="88"/>
      <c r="F11" s="88"/>
      <c r="G11" s="89"/>
      <c r="H11" s="15"/>
    </row>
    <row r="12" spans="1:8" ht="15.75">
      <c r="A12" s="83" t="s">
        <v>69</v>
      </c>
      <c r="B12" s="13"/>
      <c r="C12" s="14"/>
      <c r="D12" s="87">
        <v>1</v>
      </c>
      <c r="E12" s="88">
        <v>106536</v>
      </c>
      <c r="F12" s="88">
        <v>27539</v>
      </c>
      <c r="G12" s="89">
        <f>F12/E12</f>
        <v>0.2584947811068559</v>
      </c>
      <c r="H12" s="15"/>
    </row>
    <row r="13" spans="1:8" ht="15.75">
      <c r="A13" s="83" t="s">
        <v>70</v>
      </c>
      <c r="B13" s="13"/>
      <c r="C13" s="14"/>
      <c r="D13" s="87">
        <v>1</v>
      </c>
      <c r="E13" s="88">
        <v>10813</v>
      </c>
      <c r="F13" s="88">
        <v>2548</v>
      </c>
      <c r="G13" s="89">
        <f>F13/E13</f>
        <v>0.23564228243780636</v>
      </c>
      <c r="H13" s="15"/>
    </row>
    <row r="14" spans="1:8" ht="15.75">
      <c r="A14" s="83" t="s">
        <v>130</v>
      </c>
      <c r="B14" s="13"/>
      <c r="C14" s="14"/>
      <c r="D14" s="87"/>
      <c r="E14" s="88"/>
      <c r="F14" s="88"/>
      <c r="G14" s="89"/>
      <c r="H14" s="15"/>
    </row>
    <row r="15" spans="1:8" ht="15.75">
      <c r="A15" s="83" t="s">
        <v>25</v>
      </c>
      <c r="B15" s="13"/>
      <c r="C15" s="14"/>
      <c r="D15" s="87"/>
      <c r="E15" s="88"/>
      <c r="F15" s="88"/>
      <c r="G15" s="89"/>
      <c r="H15" s="15"/>
    </row>
    <row r="16" spans="1:8" ht="15.75">
      <c r="A16" s="83" t="s">
        <v>126</v>
      </c>
      <c r="B16" s="13"/>
      <c r="C16" s="14"/>
      <c r="D16" s="87"/>
      <c r="E16" s="88"/>
      <c r="F16" s="88"/>
      <c r="G16" s="89"/>
      <c r="H16" s="15"/>
    </row>
    <row r="17" spans="1:8" ht="15.75">
      <c r="A17" s="83" t="s">
        <v>16</v>
      </c>
      <c r="B17" s="13"/>
      <c r="C17" s="14"/>
      <c r="D17" s="87"/>
      <c r="E17" s="88"/>
      <c r="F17" s="88"/>
      <c r="G17" s="89"/>
      <c r="H17" s="15"/>
    </row>
    <row r="18" spans="1:8" ht="15.75">
      <c r="A18" s="83" t="s">
        <v>14</v>
      </c>
      <c r="B18" s="13"/>
      <c r="C18" s="14"/>
      <c r="D18" s="87">
        <v>1</v>
      </c>
      <c r="E18" s="88">
        <v>466756</v>
      </c>
      <c r="F18" s="88">
        <v>74673.5</v>
      </c>
      <c r="G18" s="89">
        <f>F18/E18</f>
        <v>0.15998401734525106</v>
      </c>
      <c r="H18" s="15"/>
    </row>
    <row r="19" spans="1:8" ht="15.7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>
      <c r="A20" s="83" t="s">
        <v>116</v>
      </c>
      <c r="B20" s="13"/>
      <c r="C20" s="14"/>
      <c r="D20" s="87"/>
      <c r="E20" s="88"/>
      <c r="F20" s="88"/>
      <c r="G20" s="89"/>
      <c r="H20" s="15"/>
    </row>
    <row r="21" spans="1:8" ht="15.75">
      <c r="A21" s="83" t="s">
        <v>146</v>
      </c>
      <c r="B21" s="13"/>
      <c r="C21" s="14"/>
      <c r="D21" s="87"/>
      <c r="E21" s="88"/>
      <c r="F21" s="88"/>
      <c r="G21" s="89"/>
      <c r="H21" s="15"/>
    </row>
    <row r="22" spans="1:8" ht="15.75">
      <c r="A22" s="83" t="s">
        <v>88</v>
      </c>
      <c r="B22" s="13"/>
      <c r="C22" s="14"/>
      <c r="D22" s="87"/>
      <c r="E22" s="88"/>
      <c r="F22" s="88"/>
      <c r="G22" s="89"/>
      <c r="H22" s="15"/>
    </row>
    <row r="23" spans="1:8" ht="15.75">
      <c r="A23" s="83" t="s">
        <v>136</v>
      </c>
      <c r="B23" s="13"/>
      <c r="C23" s="14"/>
      <c r="D23" s="87">
        <v>4</v>
      </c>
      <c r="E23" s="88">
        <v>524785</v>
      </c>
      <c r="F23" s="88">
        <v>4638</v>
      </c>
      <c r="G23" s="89">
        <f>F23/E23</f>
        <v>0.0088379050468287</v>
      </c>
      <c r="H23" s="15"/>
    </row>
    <row r="24" spans="1:8" ht="15.75">
      <c r="A24" s="83" t="s">
        <v>10</v>
      </c>
      <c r="B24" s="13"/>
      <c r="C24" s="14"/>
      <c r="D24" s="87">
        <v>3</v>
      </c>
      <c r="E24" s="88">
        <v>14401</v>
      </c>
      <c r="F24" s="88">
        <v>4602</v>
      </c>
      <c r="G24" s="89">
        <f>F24/E24</f>
        <v>0.31956114158738974</v>
      </c>
      <c r="H24" s="15"/>
    </row>
    <row r="25" spans="1:8" ht="15.75">
      <c r="A25" s="84" t="s">
        <v>20</v>
      </c>
      <c r="B25" s="13"/>
      <c r="C25" s="14"/>
      <c r="D25" s="87">
        <v>2</v>
      </c>
      <c r="E25" s="88">
        <v>40240</v>
      </c>
      <c r="F25" s="88">
        <v>-590</v>
      </c>
      <c r="G25" s="89">
        <f>F25/E25</f>
        <v>-0.014662027833001988</v>
      </c>
      <c r="H25" s="15"/>
    </row>
    <row r="26" spans="1:8" ht="15.7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>
      <c r="A29" s="85" t="s">
        <v>103</v>
      </c>
      <c r="B29" s="13"/>
      <c r="C29" s="14"/>
      <c r="D29" s="87"/>
      <c r="E29" s="88"/>
      <c r="F29" s="88"/>
      <c r="G29" s="89"/>
      <c r="H29" s="15"/>
    </row>
    <row r="30" spans="1:8" ht="15.75">
      <c r="A30" s="85" t="s">
        <v>73</v>
      </c>
      <c r="B30" s="13"/>
      <c r="C30" s="14"/>
      <c r="D30" s="87"/>
      <c r="E30" s="88"/>
      <c r="F30" s="88"/>
      <c r="G30" s="89"/>
      <c r="H30" s="15"/>
    </row>
    <row r="31" spans="1:8" ht="15.75">
      <c r="A31" s="85" t="s">
        <v>124</v>
      </c>
      <c r="B31" s="13"/>
      <c r="C31" s="14"/>
      <c r="D31" s="87"/>
      <c r="E31" s="88"/>
      <c r="F31" s="88"/>
      <c r="G31" s="89"/>
      <c r="H31" s="15"/>
    </row>
    <row r="32" spans="1:8" ht="15.75">
      <c r="A32" s="85" t="s">
        <v>57</v>
      </c>
      <c r="B32" s="13"/>
      <c r="C32" s="14"/>
      <c r="D32" s="87"/>
      <c r="E32" s="88"/>
      <c r="F32" s="88"/>
      <c r="G32" s="89"/>
      <c r="H32" s="15"/>
    </row>
    <row r="33" spans="1:8" ht="15.75">
      <c r="A33" s="85" t="s">
        <v>112</v>
      </c>
      <c r="B33" s="13"/>
      <c r="C33" s="14"/>
      <c r="D33" s="87"/>
      <c r="E33" s="88"/>
      <c r="F33" s="88"/>
      <c r="G33" s="89"/>
      <c r="H33" s="15"/>
    </row>
    <row r="34" spans="1:8" ht="15.75">
      <c r="A34" s="85" t="s">
        <v>117</v>
      </c>
      <c r="B34" s="13"/>
      <c r="C34" s="14"/>
      <c r="D34" s="87"/>
      <c r="E34" s="88"/>
      <c r="F34" s="88"/>
      <c r="G34" s="89"/>
      <c r="H34" s="15"/>
    </row>
    <row r="35" spans="1:8" ht="15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ht="15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ht="15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ht="15">
      <c r="A38" s="17"/>
      <c r="B38" s="18"/>
      <c r="C38" s="14"/>
      <c r="D38" s="91"/>
      <c r="E38" s="94"/>
      <c r="F38" s="94"/>
      <c r="G38" s="93"/>
      <c r="H38" s="15"/>
    </row>
    <row r="39" spans="1:8" ht="15.75">
      <c r="A39" s="19" t="s">
        <v>31</v>
      </c>
      <c r="B39" s="20"/>
      <c r="C39" s="21"/>
      <c r="D39" s="95">
        <f>SUM(D9:D38)</f>
        <v>13</v>
      </c>
      <c r="E39" s="96">
        <f>SUM(E9:E38)</f>
        <v>1401653</v>
      </c>
      <c r="F39" s="96">
        <f>SUM(F9:F38)</f>
        <v>171704.5</v>
      </c>
      <c r="G39" s="97">
        <f>F39/E39</f>
        <v>0.12250143223750815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>
      <c r="A44" s="27" t="s">
        <v>36</v>
      </c>
      <c r="B44" s="28"/>
      <c r="C44" s="14"/>
      <c r="D44" s="87">
        <v>29</v>
      </c>
      <c r="E44" s="88">
        <v>1237352.05</v>
      </c>
      <c r="F44" s="88">
        <v>72726.83</v>
      </c>
      <c r="G44" s="89">
        <f>1-(+F44/E44)</f>
        <v>0.9412238174252833</v>
      </c>
      <c r="H44" s="15"/>
    </row>
    <row r="45" spans="1:8" ht="15.7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>
      <c r="A46" s="27" t="s">
        <v>38</v>
      </c>
      <c r="B46" s="28"/>
      <c r="C46" s="14"/>
      <c r="D46" s="87">
        <v>122</v>
      </c>
      <c r="E46" s="88">
        <v>3354907.5</v>
      </c>
      <c r="F46" s="88">
        <v>273377.4</v>
      </c>
      <c r="G46" s="89">
        <f>1-(+F46/E46)</f>
        <v>0.9185141766203688</v>
      </c>
      <c r="H46" s="15"/>
    </row>
    <row r="47" spans="1:8" ht="15.75">
      <c r="A47" s="27" t="s">
        <v>39</v>
      </c>
      <c r="B47" s="28"/>
      <c r="C47" s="14"/>
      <c r="D47" s="87">
        <v>4</v>
      </c>
      <c r="E47" s="88">
        <v>566152.5</v>
      </c>
      <c r="F47" s="88">
        <v>40180.35</v>
      </c>
      <c r="G47" s="89"/>
      <c r="H47" s="15"/>
    </row>
    <row r="48" spans="1:8" ht="15.75">
      <c r="A48" s="27" t="s">
        <v>40</v>
      </c>
      <c r="B48" s="28"/>
      <c r="C48" s="14"/>
      <c r="D48" s="87">
        <v>50</v>
      </c>
      <c r="E48" s="88">
        <v>2507292</v>
      </c>
      <c r="F48" s="88">
        <v>262997.49</v>
      </c>
      <c r="G48" s="89">
        <f>1-(+F48/E48)</f>
        <v>0.8951069560306498</v>
      </c>
      <c r="H48" s="15"/>
    </row>
    <row r="49" spans="1:8" ht="15.7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>
      <c r="A50" s="27" t="s">
        <v>42</v>
      </c>
      <c r="B50" s="28"/>
      <c r="C50" s="14"/>
      <c r="D50" s="87">
        <v>20</v>
      </c>
      <c r="E50" s="88">
        <v>666510</v>
      </c>
      <c r="F50" s="88">
        <v>87070</v>
      </c>
      <c r="G50" s="89">
        <f>1-(+F50/E50)</f>
        <v>0.8693643006106435</v>
      </c>
      <c r="H50" s="15"/>
    </row>
    <row r="51" spans="1:8" ht="15.7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>
      <c r="A53" s="29" t="s">
        <v>64</v>
      </c>
      <c r="B53" s="30"/>
      <c r="C53" s="14"/>
      <c r="D53" s="87"/>
      <c r="E53" s="88"/>
      <c r="F53" s="88"/>
      <c r="G53" s="89"/>
      <c r="H53" s="15"/>
    </row>
    <row r="54" spans="1:8" ht="15.75">
      <c r="A54" s="27" t="s">
        <v>65</v>
      </c>
      <c r="B54" s="30"/>
      <c r="C54" s="14"/>
      <c r="D54" s="87">
        <v>708</v>
      </c>
      <c r="E54" s="88">
        <v>33614823.77</v>
      </c>
      <c r="F54" s="88">
        <v>4129233.66</v>
      </c>
      <c r="G54" s="89">
        <f>1-(+F54/E54)</f>
        <v>0.8771603359204522</v>
      </c>
      <c r="H54" s="15"/>
    </row>
    <row r="55" spans="1:8" ht="15.75">
      <c r="A55" s="27" t="s">
        <v>66</v>
      </c>
      <c r="B55" s="30"/>
      <c r="C55" s="14"/>
      <c r="D55" s="87">
        <v>5</v>
      </c>
      <c r="E55" s="88">
        <v>353671.64</v>
      </c>
      <c r="F55" s="88">
        <v>34411.25</v>
      </c>
      <c r="G55" s="89">
        <f>1-(+F55/E55)</f>
        <v>0.9027028290987652</v>
      </c>
      <c r="H55" s="15"/>
    </row>
    <row r="56" spans="1:8" ht="15">
      <c r="A56" s="16" t="s">
        <v>45</v>
      </c>
      <c r="B56" s="30"/>
      <c r="C56" s="14"/>
      <c r="D56" s="91"/>
      <c r="E56" s="111"/>
      <c r="F56" s="88"/>
      <c r="G56" s="93"/>
      <c r="H56" s="15"/>
    </row>
    <row r="57" spans="1:8" ht="15">
      <c r="A57" s="16" t="s">
        <v>46</v>
      </c>
      <c r="B57" s="28"/>
      <c r="C57" s="14"/>
      <c r="D57" s="91"/>
      <c r="E57" s="111"/>
      <c r="F57" s="88"/>
      <c r="G57" s="93"/>
      <c r="H57" s="15"/>
    </row>
    <row r="58" spans="1:8" ht="15">
      <c r="A58" s="16" t="s">
        <v>47</v>
      </c>
      <c r="B58" s="28"/>
      <c r="C58" s="14"/>
      <c r="D58" s="91"/>
      <c r="E58" s="110"/>
      <c r="F58" s="88"/>
      <c r="G58" s="93"/>
      <c r="H58" s="15"/>
    </row>
    <row r="59" spans="1:8" ht="15">
      <c r="A59" s="16" t="s">
        <v>30</v>
      </c>
      <c r="B59" s="28"/>
      <c r="C59" s="14"/>
      <c r="D59" s="91"/>
      <c r="E59" s="110"/>
      <c r="F59" s="88"/>
      <c r="G59" s="93"/>
      <c r="H59" s="15"/>
    </row>
    <row r="60" spans="1:8" ht="15.75">
      <c r="A60" s="32"/>
      <c r="B60" s="18"/>
      <c r="C60" s="14"/>
      <c r="D60" s="91"/>
      <c r="E60" s="94"/>
      <c r="F60" s="94"/>
      <c r="G60" s="93"/>
      <c r="H60" s="15"/>
    </row>
    <row r="61" spans="1:8" ht="15.75">
      <c r="A61" s="20" t="s">
        <v>48</v>
      </c>
      <c r="B61" s="20"/>
      <c r="C61" s="21"/>
      <c r="D61" s="95">
        <f>SUM(D44:D57)</f>
        <v>938</v>
      </c>
      <c r="E61" s="96">
        <f>SUM(E44:E60)</f>
        <v>42300709.46</v>
      </c>
      <c r="F61" s="96">
        <f>SUM(F44:F60)</f>
        <v>4899996.98</v>
      </c>
      <c r="G61" s="97">
        <f>1-(+F61/E61)</f>
        <v>0.8841627707300397</v>
      </c>
      <c r="H61" s="2"/>
    </row>
    <row r="62" spans="1:8" ht="15">
      <c r="A62" s="33"/>
      <c r="B62" s="33"/>
      <c r="C62" s="33"/>
      <c r="D62" s="106"/>
      <c r="E62" s="107"/>
      <c r="F62" s="34"/>
      <c r="G62" s="34"/>
      <c r="H62" s="2"/>
    </row>
    <row r="63" spans="1:8" ht="18">
      <c r="A63" s="35" t="s">
        <v>49</v>
      </c>
      <c r="B63" s="36"/>
      <c r="C63" s="36"/>
      <c r="D63" s="108"/>
      <c r="E63" s="108"/>
      <c r="F63" s="109">
        <f>F61+F39</f>
        <v>5071701.48</v>
      </c>
      <c r="G63" s="108"/>
      <c r="H63" s="2"/>
    </row>
    <row r="64" spans="1:8" ht="18">
      <c r="A64" s="38"/>
      <c r="B64" s="39"/>
      <c r="C64" s="39"/>
      <c r="D64" s="36"/>
      <c r="E64" s="36"/>
      <c r="F64" s="37"/>
      <c r="G64" s="36"/>
      <c r="H64" s="2"/>
    </row>
    <row r="65" spans="1:8" ht="15.7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43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NOVEMBER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131</v>
      </c>
      <c r="B9" s="13"/>
      <c r="C9" s="14"/>
      <c r="D9" s="87">
        <v>2</v>
      </c>
      <c r="E9" s="115">
        <v>500</v>
      </c>
      <c r="F9" s="88">
        <v>0</v>
      </c>
      <c r="G9" s="89">
        <f>F9/E9</f>
        <v>0</v>
      </c>
      <c r="H9" s="15"/>
    </row>
    <row r="10" spans="1:8" ht="15.75">
      <c r="A10" s="83" t="s">
        <v>11</v>
      </c>
      <c r="B10" s="13"/>
      <c r="C10" s="14"/>
      <c r="D10" s="87"/>
      <c r="E10" s="115"/>
      <c r="F10" s="88"/>
      <c r="G10" s="89"/>
      <c r="H10" s="15"/>
    </row>
    <row r="11" spans="1:8" ht="15.75">
      <c r="A11" s="83" t="s">
        <v>115</v>
      </c>
      <c r="B11" s="13"/>
      <c r="C11" s="14"/>
      <c r="D11" s="87">
        <v>6</v>
      </c>
      <c r="E11" s="115">
        <v>1086913</v>
      </c>
      <c r="F11" s="88">
        <v>175393</v>
      </c>
      <c r="G11" s="89">
        <f>F11/E11</f>
        <v>0.16136802117556787</v>
      </c>
      <c r="H11" s="15"/>
    </row>
    <row r="12" spans="1:8" ht="15.75">
      <c r="A12" s="83" t="s">
        <v>69</v>
      </c>
      <c r="B12" s="13"/>
      <c r="C12" s="14"/>
      <c r="D12" s="87"/>
      <c r="E12" s="115"/>
      <c r="F12" s="88"/>
      <c r="G12" s="89"/>
      <c r="H12" s="15"/>
    </row>
    <row r="13" spans="1:8" ht="15.75">
      <c r="A13" s="83" t="s">
        <v>70</v>
      </c>
      <c r="B13" s="13"/>
      <c r="C13" s="14"/>
      <c r="D13" s="87">
        <v>1</v>
      </c>
      <c r="E13" s="115">
        <v>152349</v>
      </c>
      <c r="F13" s="88">
        <v>43593.5</v>
      </c>
      <c r="G13" s="89">
        <f>F13/E13</f>
        <v>0.2861423442228042</v>
      </c>
      <c r="H13" s="15"/>
    </row>
    <row r="14" spans="1:8" ht="15.75">
      <c r="A14" s="83" t="s">
        <v>130</v>
      </c>
      <c r="B14" s="13"/>
      <c r="C14" s="14"/>
      <c r="D14" s="87"/>
      <c r="E14" s="115"/>
      <c r="F14" s="88"/>
      <c r="G14" s="89"/>
      <c r="H14" s="15"/>
    </row>
    <row r="15" spans="1:8" ht="15.75">
      <c r="A15" s="83" t="s">
        <v>25</v>
      </c>
      <c r="B15" s="13"/>
      <c r="C15" s="14"/>
      <c r="D15" s="87">
        <v>2</v>
      </c>
      <c r="E15" s="115">
        <v>315530</v>
      </c>
      <c r="F15" s="88">
        <v>101271</v>
      </c>
      <c r="G15" s="89">
        <f aca="true" t="shared" si="0" ref="G15:G21">F15/E15</f>
        <v>0.3209552182042912</v>
      </c>
      <c r="H15" s="15"/>
    </row>
    <row r="16" spans="1:8" ht="15.75">
      <c r="A16" s="83" t="s">
        <v>126</v>
      </c>
      <c r="B16" s="13"/>
      <c r="C16" s="14"/>
      <c r="D16" s="87">
        <v>1</v>
      </c>
      <c r="E16" s="115">
        <v>119454</v>
      </c>
      <c r="F16" s="88">
        <v>20889</v>
      </c>
      <c r="G16" s="89">
        <f t="shared" si="0"/>
        <v>0.1748706615098699</v>
      </c>
      <c r="H16" s="15"/>
    </row>
    <row r="17" spans="1:8" ht="15.75">
      <c r="A17" s="83" t="s">
        <v>16</v>
      </c>
      <c r="B17" s="13"/>
      <c r="C17" s="14"/>
      <c r="D17" s="87"/>
      <c r="E17" s="115"/>
      <c r="F17" s="88"/>
      <c r="G17" s="89"/>
      <c r="H17" s="15"/>
    </row>
    <row r="18" spans="1:8" ht="15.75">
      <c r="A18" s="83" t="s">
        <v>14</v>
      </c>
      <c r="B18" s="13"/>
      <c r="C18" s="14"/>
      <c r="D18" s="87">
        <v>3</v>
      </c>
      <c r="E18" s="115">
        <v>623715</v>
      </c>
      <c r="F18" s="88">
        <v>155076.5</v>
      </c>
      <c r="G18" s="89">
        <f t="shared" si="0"/>
        <v>0.2486335906624019</v>
      </c>
      <c r="H18" s="15"/>
    </row>
    <row r="19" spans="1:8" ht="15.75">
      <c r="A19" s="83" t="s">
        <v>15</v>
      </c>
      <c r="B19" s="13"/>
      <c r="C19" s="14"/>
      <c r="D19" s="87">
        <v>3</v>
      </c>
      <c r="E19" s="115">
        <v>1619393</v>
      </c>
      <c r="F19" s="88">
        <v>433677.5</v>
      </c>
      <c r="G19" s="89">
        <f t="shared" si="0"/>
        <v>0.26780250377765</v>
      </c>
      <c r="H19" s="15"/>
    </row>
    <row r="20" spans="1:8" ht="15.75">
      <c r="A20" s="83" t="s">
        <v>116</v>
      </c>
      <c r="B20" s="13"/>
      <c r="C20" s="14"/>
      <c r="D20" s="87">
        <v>28</v>
      </c>
      <c r="E20" s="115">
        <v>2313818</v>
      </c>
      <c r="F20" s="88">
        <v>401190</v>
      </c>
      <c r="G20" s="89">
        <f t="shared" si="0"/>
        <v>0.17338874535507978</v>
      </c>
      <c r="H20" s="15"/>
    </row>
    <row r="21" spans="1:8" ht="15.75">
      <c r="A21" s="83" t="s">
        <v>146</v>
      </c>
      <c r="B21" s="13"/>
      <c r="C21" s="14"/>
      <c r="D21" s="87">
        <v>1</v>
      </c>
      <c r="E21" s="115">
        <v>230907.5</v>
      </c>
      <c r="F21" s="88">
        <v>54760</v>
      </c>
      <c r="G21" s="89">
        <f t="shared" si="0"/>
        <v>0.2371512402152377</v>
      </c>
      <c r="H21" s="15"/>
    </row>
    <row r="22" spans="1:8" ht="15.75">
      <c r="A22" s="83" t="s">
        <v>88</v>
      </c>
      <c r="B22" s="13"/>
      <c r="C22" s="14"/>
      <c r="D22" s="87">
        <v>1</v>
      </c>
      <c r="E22" s="115">
        <v>70089</v>
      </c>
      <c r="F22" s="88">
        <v>17504.5</v>
      </c>
      <c r="G22" s="89">
        <f>F22/E22</f>
        <v>0.24974675056000228</v>
      </c>
      <c r="H22" s="15"/>
    </row>
    <row r="23" spans="1:8" ht="15.75">
      <c r="A23" s="83" t="s">
        <v>136</v>
      </c>
      <c r="B23" s="13"/>
      <c r="C23" s="14"/>
      <c r="D23" s="87"/>
      <c r="E23" s="115"/>
      <c r="F23" s="88"/>
      <c r="G23" s="89"/>
      <c r="H23" s="15"/>
    </row>
    <row r="24" spans="1:8" ht="15.75">
      <c r="A24" s="83" t="s">
        <v>10</v>
      </c>
      <c r="B24" s="13"/>
      <c r="C24" s="14"/>
      <c r="D24" s="87"/>
      <c r="E24" s="115"/>
      <c r="F24" s="88"/>
      <c r="G24" s="89"/>
      <c r="H24" s="15"/>
    </row>
    <row r="25" spans="1:8" ht="15.75">
      <c r="A25" s="84" t="s">
        <v>20</v>
      </c>
      <c r="B25" s="13"/>
      <c r="C25" s="14"/>
      <c r="D25" s="87">
        <v>4</v>
      </c>
      <c r="E25" s="115">
        <v>596337</v>
      </c>
      <c r="F25" s="88">
        <v>181969</v>
      </c>
      <c r="G25" s="89">
        <f>F25/E25</f>
        <v>0.30514457429272374</v>
      </c>
      <c r="H25" s="15"/>
    </row>
    <row r="26" spans="1:8" ht="15.75">
      <c r="A26" s="84" t="s">
        <v>21</v>
      </c>
      <c r="B26" s="13"/>
      <c r="C26" s="14"/>
      <c r="D26" s="87">
        <v>13</v>
      </c>
      <c r="E26" s="115">
        <v>112941</v>
      </c>
      <c r="F26" s="88">
        <v>112941</v>
      </c>
      <c r="G26" s="89">
        <f>F26/E26</f>
        <v>1</v>
      </c>
      <c r="H26" s="15"/>
    </row>
    <row r="27" spans="1:8" ht="15.75">
      <c r="A27" s="85" t="s">
        <v>22</v>
      </c>
      <c r="B27" s="13"/>
      <c r="C27" s="14"/>
      <c r="D27" s="87"/>
      <c r="E27" s="115"/>
      <c r="F27" s="88"/>
      <c r="G27" s="89"/>
      <c r="H27" s="15"/>
    </row>
    <row r="28" spans="1:8" ht="15.75">
      <c r="A28" s="85" t="s">
        <v>23</v>
      </c>
      <c r="B28" s="13"/>
      <c r="C28" s="14"/>
      <c r="D28" s="87"/>
      <c r="E28" s="115">
        <v>27026</v>
      </c>
      <c r="F28" s="88">
        <v>-16224</v>
      </c>
      <c r="G28" s="89">
        <f aca="true" t="shared" si="1" ref="G28:G34">F28/E28</f>
        <v>-0.6003108118108488</v>
      </c>
      <c r="H28" s="15"/>
    </row>
    <row r="29" spans="1:8" ht="15.75">
      <c r="A29" s="85" t="s">
        <v>103</v>
      </c>
      <c r="B29" s="13"/>
      <c r="C29" s="14"/>
      <c r="D29" s="87">
        <v>1</v>
      </c>
      <c r="E29" s="115">
        <v>62715</v>
      </c>
      <c r="F29" s="88">
        <v>20446</v>
      </c>
      <c r="G29" s="89">
        <f t="shared" si="1"/>
        <v>0.3260145100853065</v>
      </c>
      <c r="H29" s="15"/>
    </row>
    <row r="30" spans="1:8" ht="15.75">
      <c r="A30" s="85" t="s">
        <v>73</v>
      </c>
      <c r="B30" s="13"/>
      <c r="C30" s="14"/>
      <c r="D30" s="87">
        <v>1</v>
      </c>
      <c r="E30" s="115">
        <v>168734</v>
      </c>
      <c r="F30" s="88">
        <v>57987</v>
      </c>
      <c r="G30" s="89">
        <f t="shared" si="1"/>
        <v>0.3436592506548769</v>
      </c>
      <c r="H30" s="15"/>
    </row>
    <row r="31" spans="1:8" ht="15.75">
      <c r="A31" s="85" t="s">
        <v>124</v>
      </c>
      <c r="B31" s="13"/>
      <c r="C31" s="14"/>
      <c r="D31" s="87"/>
      <c r="E31" s="115"/>
      <c r="F31" s="88"/>
      <c r="G31" s="89"/>
      <c r="H31" s="15"/>
    </row>
    <row r="32" spans="1:8" ht="15.75">
      <c r="A32" s="85" t="s">
        <v>57</v>
      </c>
      <c r="B32" s="13"/>
      <c r="C32" s="14"/>
      <c r="D32" s="87">
        <v>1</v>
      </c>
      <c r="E32" s="115">
        <v>115510</v>
      </c>
      <c r="F32" s="88">
        <v>40733.5</v>
      </c>
      <c r="G32" s="89">
        <f t="shared" si="1"/>
        <v>0.3526404640290884</v>
      </c>
      <c r="H32" s="15"/>
    </row>
    <row r="33" spans="1:8" ht="15.75">
      <c r="A33" s="85" t="s">
        <v>112</v>
      </c>
      <c r="B33" s="13"/>
      <c r="C33" s="14"/>
      <c r="D33" s="87">
        <v>1</v>
      </c>
      <c r="E33" s="115">
        <v>108827</v>
      </c>
      <c r="F33" s="88">
        <v>49849.5</v>
      </c>
      <c r="G33" s="89">
        <f t="shared" si="1"/>
        <v>0.45806187802659265</v>
      </c>
      <c r="H33" s="15"/>
    </row>
    <row r="34" spans="1:8" ht="15.75">
      <c r="A34" s="85" t="s">
        <v>117</v>
      </c>
      <c r="B34" s="13"/>
      <c r="C34" s="14"/>
      <c r="D34" s="87">
        <v>9</v>
      </c>
      <c r="E34" s="115">
        <v>3795490</v>
      </c>
      <c r="F34" s="88">
        <v>548535</v>
      </c>
      <c r="G34" s="89">
        <f t="shared" si="1"/>
        <v>0.14452284158303672</v>
      </c>
      <c r="H34" s="15"/>
    </row>
    <row r="35" spans="1:8" ht="15">
      <c r="A35" s="16" t="s">
        <v>28</v>
      </c>
      <c r="B35" s="13"/>
      <c r="C35" s="14"/>
      <c r="D35" s="91"/>
      <c r="E35" s="115">
        <v>82350</v>
      </c>
      <c r="F35" s="88">
        <v>12775</v>
      </c>
      <c r="G35" s="93"/>
      <c r="H35" s="15"/>
    </row>
    <row r="36" spans="1:8" ht="15">
      <c r="A36" s="16" t="s">
        <v>47</v>
      </c>
      <c r="B36" s="13"/>
      <c r="C36" s="14"/>
      <c r="D36" s="91"/>
      <c r="E36" s="115"/>
      <c r="F36" s="88"/>
      <c r="G36" s="93"/>
      <c r="H36" s="15"/>
    </row>
    <row r="37" spans="1:8" ht="15">
      <c r="A37" s="16" t="s">
        <v>30</v>
      </c>
      <c r="B37" s="13"/>
      <c r="C37" s="14"/>
      <c r="D37" s="91"/>
      <c r="E37" s="115"/>
      <c r="F37" s="88"/>
      <c r="G37" s="93"/>
      <c r="H37" s="15"/>
    </row>
    <row r="38" spans="1:8" ht="15">
      <c r="A38" s="17"/>
      <c r="B38" s="18"/>
      <c r="C38" s="14"/>
      <c r="D38" s="91"/>
      <c r="E38" s="94"/>
      <c r="F38" s="94"/>
      <c r="G38" s="93"/>
      <c r="H38" s="15"/>
    </row>
    <row r="39" spans="1:8" ht="15.75">
      <c r="A39" s="19" t="s">
        <v>31</v>
      </c>
      <c r="B39" s="20"/>
      <c r="C39" s="21"/>
      <c r="D39" s="95">
        <f>SUM(D9:D38)</f>
        <v>78</v>
      </c>
      <c r="E39" s="96">
        <f>SUM(E9:E38)</f>
        <v>11602598.5</v>
      </c>
      <c r="F39" s="96">
        <f>SUM(F9:F38)</f>
        <v>2412367</v>
      </c>
      <c r="G39" s="97">
        <f>F39/E39</f>
        <v>0.20791609741559186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>
      <c r="A44" s="27" t="s">
        <v>36</v>
      </c>
      <c r="B44" s="28"/>
      <c r="C44" s="14"/>
      <c r="D44" s="87">
        <v>164</v>
      </c>
      <c r="E44" s="88">
        <v>14930824</v>
      </c>
      <c r="F44" s="88">
        <v>832171.95</v>
      </c>
      <c r="G44" s="89">
        <f>1-(+F44/E44)</f>
        <v>0.9442648342784028</v>
      </c>
      <c r="H44" s="15"/>
    </row>
    <row r="45" spans="1:8" ht="15.75">
      <c r="A45" s="27" t="s">
        <v>37</v>
      </c>
      <c r="B45" s="28"/>
      <c r="C45" s="14"/>
      <c r="D45" s="87">
        <v>6</v>
      </c>
      <c r="E45" s="88">
        <v>1838011.23</v>
      </c>
      <c r="F45" s="88">
        <v>216557.38</v>
      </c>
      <c r="G45" s="89">
        <f aca="true" t="shared" si="2" ref="G45:G53">1-(+F45/E45)</f>
        <v>0.8821784239044067</v>
      </c>
      <c r="H45" s="15"/>
    </row>
    <row r="46" spans="1:8" ht="15.75">
      <c r="A46" s="27" t="s">
        <v>38</v>
      </c>
      <c r="B46" s="28"/>
      <c r="C46" s="14"/>
      <c r="D46" s="87">
        <v>273</v>
      </c>
      <c r="E46" s="88">
        <v>9304086.25</v>
      </c>
      <c r="F46" s="88">
        <v>612157.79</v>
      </c>
      <c r="G46" s="89">
        <f t="shared" si="2"/>
        <v>0.9342054906251541</v>
      </c>
      <c r="H46" s="15"/>
    </row>
    <row r="47" spans="1:8" ht="15.75">
      <c r="A47" s="27" t="s">
        <v>39</v>
      </c>
      <c r="B47" s="28"/>
      <c r="C47" s="14"/>
      <c r="D47" s="87">
        <v>36</v>
      </c>
      <c r="E47" s="88">
        <v>2929503.85</v>
      </c>
      <c r="F47" s="88">
        <v>197050.83</v>
      </c>
      <c r="G47" s="89">
        <f t="shared" si="2"/>
        <v>0.9327357668432489</v>
      </c>
      <c r="H47" s="15"/>
    </row>
    <row r="48" spans="1:8" ht="15.75">
      <c r="A48" s="27" t="s">
        <v>40</v>
      </c>
      <c r="B48" s="28"/>
      <c r="C48" s="14"/>
      <c r="D48" s="87">
        <v>95</v>
      </c>
      <c r="E48" s="88">
        <v>12909284.11</v>
      </c>
      <c r="F48" s="88">
        <v>724622.62</v>
      </c>
      <c r="G48" s="89">
        <f t="shared" si="2"/>
        <v>0.9438681019159938</v>
      </c>
      <c r="H48" s="15"/>
    </row>
    <row r="49" spans="1:8" ht="15.7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>
      <c r="A50" s="27" t="s">
        <v>42</v>
      </c>
      <c r="B50" s="28"/>
      <c r="C50" s="14"/>
      <c r="D50" s="87">
        <v>20</v>
      </c>
      <c r="E50" s="88">
        <v>2227540</v>
      </c>
      <c r="F50" s="88">
        <v>132189.13</v>
      </c>
      <c r="G50" s="89">
        <f t="shared" si="2"/>
        <v>0.9406568995394022</v>
      </c>
      <c r="H50" s="15"/>
    </row>
    <row r="51" spans="1:8" ht="15.75">
      <c r="A51" s="27" t="s">
        <v>43</v>
      </c>
      <c r="B51" s="28"/>
      <c r="C51" s="14"/>
      <c r="D51" s="87">
        <v>3</v>
      </c>
      <c r="E51" s="88">
        <v>267680</v>
      </c>
      <c r="F51" s="88">
        <v>50820</v>
      </c>
      <c r="G51" s="89">
        <f t="shared" si="2"/>
        <v>0.8101464435146444</v>
      </c>
      <c r="H51" s="15"/>
    </row>
    <row r="52" spans="1:8" ht="15.75">
      <c r="A52" s="27" t="s">
        <v>44</v>
      </c>
      <c r="B52" s="28"/>
      <c r="C52" s="14"/>
      <c r="D52" s="87">
        <v>3</v>
      </c>
      <c r="E52" s="88">
        <v>184125</v>
      </c>
      <c r="F52" s="88">
        <v>1050</v>
      </c>
      <c r="G52" s="89">
        <f t="shared" si="2"/>
        <v>0.9942973523421589</v>
      </c>
      <c r="H52" s="15"/>
    </row>
    <row r="53" spans="1:8" ht="15.75">
      <c r="A53" s="29" t="s">
        <v>64</v>
      </c>
      <c r="B53" s="30"/>
      <c r="C53" s="14"/>
      <c r="D53" s="87">
        <v>2</v>
      </c>
      <c r="E53" s="88">
        <v>176000</v>
      </c>
      <c r="F53" s="88">
        <v>-2100</v>
      </c>
      <c r="G53" s="89">
        <f t="shared" si="2"/>
        <v>1.0119318181818182</v>
      </c>
      <c r="H53" s="15"/>
    </row>
    <row r="54" spans="1:8" ht="15.75">
      <c r="A54" s="27" t="s">
        <v>65</v>
      </c>
      <c r="B54" s="30"/>
      <c r="C54" s="14"/>
      <c r="D54" s="87">
        <v>1445</v>
      </c>
      <c r="E54" s="88">
        <v>84729589.99</v>
      </c>
      <c r="F54" s="88">
        <v>9548800.4</v>
      </c>
      <c r="G54" s="89">
        <f>1-(+F54/E54)</f>
        <v>0.8873026483295036</v>
      </c>
      <c r="H54" s="15"/>
    </row>
    <row r="55" spans="1:8" ht="15.75">
      <c r="A55" s="27" t="s">
        <v>66</v>
      </c>
      <c r="B55" s="30"/>
      <c r="C55" s="14"/>
      <c r="D55" s="87">
        <v>22</v>
      </c>
      <c r="E55" s="88">
        <v>712646.79</v>
      </c>
      <c r="F55" s="88">
        <v>91046.5</v>
      </c>
      <c r="G55" s="89">
        <f>1-(+F55/E55)</f>
        <v>0.8722417594836848</v>
      </c>
      <c r="H55" s="15"/>
    </row>
    <row r="56" spans="1:8" ht="15">
      <c r="A56" s="16" t="s">
        <v>45</v>
      </c>
      <c r="B56" s="30"/>
      <c r="C56" s="14"/>
      <c r="D56" s="91"/>
      <c r="E56" s="111"/>
      <c r="F56" s="88"/>
      <c r="G56" s="93"/>
      <c r="H56" s="15"/>
    </row>
    <row r="57" spans="1:8" ht="15">
      <c r="A57" s="16" t="s">
        <v>46</v>
      </c>
      <c r="B57" s="28"/>
      <c r="C57" s="14"/>
      <c r="D57" s="91"/>
      <c r="E57" s="111"/>
      <c r="F57" s="88"/>
      <c r="G57" s="93"/>
      <c r="H57" s="15"/>
    </row>
    <row r="58" spans="1:8" ht="15">
      <c r="A58" s="16" t="s">
        <v>47</v>
      </c>
      <c r="B58" s="28"/>
      <c r="C58" s="14"/>
      <c r="D58" s="91"/>
      <c r="E58" s="110"/>
      <c r="F58" s="88"/>
      <c r="G58" s="93"/>
      <c r="H58" s="15"/>
    </row>
    <row r="59" spans="1:8" ht="15">
      <c r="A59" s="16" t="s">
        <v>30</v>
      </c>
      <c r="B59" s="28"/>
      <c r="C59" s="14"/>
      <c r="D59" s="91"/>
      <c r="E59" s="110"/>
      <c r="F59" s="88">
        <v>-0.03</v>
      </c>
      <c r="G59" s="93"/>
      <c r="H59" s="15"/>
    </row>
    <row r="60" spans="1:8" ht="15.75">
      <c r="A60" s="32"/>
      <c r="B60" s="18"/>
      <c r="C60" s="14"/>
      <c r="D60" s="91"/>
      <c r="E60" s="112"/>
      <c r="F60" s="94"/>
      <c r="G60" s="93"/>
      <c r="H60" s="15"/>
    </row>
    <row r="61" spans="1:8" ht="15.75">
      <c r="A61" s="20" t="s">
        <v>48</v>
      </c>
      <c r="B61" s="20"/>
      <c r="C61" s="21"/>
      <c r="D61" s="95">
        <f>SUM(D44:D57)</f>
        <v>2069</v>
      </c>
      <c r="E61" s="96">
        <f>SUM(E44:E60)</f>
        <v>130209291.22</v>
      </c>
      <c r="F61" s="96">
        <f>SUM(F44:F60)</f>
        <v>12404366.570000002</v>
      </c>
      <c r="G61" s="97">
        <f>1-(F61/E61)</f>
        <v>0.904735165564785</v>
      </c>
      <c r="H61" s="15"/>
    </row>
    <row r="62" spans="1:8" ht="15">
      <c r="A62" s="33"/>
      <c r="B62" s="33"/>
      <c r="C62" s="50"/>
      <c r="D62" s="113"/>
      <c r="E62" s="107"/>
      <c r="F62" s="34"/>
      <c r="G62" s="34"/>
      <c r="H62" s="2"/>
    </row>
    <row r="63" spans="1:8" ht="18">
      <c r="A63" s="35" t="s">
        <v>49</v>
      </c>
      <c r="B63" s="36"/>
      <c r="C63" s="39"/>
      <c r="D63" s="114"/>
      <c r="E63" s="108"/>
      <c r="F63" s="109">
        <f>F61+F39</f>
        <v>14816733.570000002</v>
      </c>
      <c r="G63" s="108"/>
      <c r="H63" s="2"/>
    </row>
    <row r="64" spans="1:8" ht="18">
      <c r="A64" s="38"/>
      <c r="B64" s="39"/>
      <c r="C64" s="39"/>
      <c r="D64" s="51"/>
      <c r="E64" s="36"/>
      <c r="F64" s="37"/>
      <c r="G64" s="36"/>
      <c r="H64" s="2"/>
    </row>
    <row r="65" spans="1:8" ht="18">
      <c r="A65" s="38"/>
      <c r="B65" s="39"/>
      <c r="C65" s="39"/>
      <c r="D65" s="51"/>
      <c r="E65" s="36"/>
      <c r="F65" s="37"/>
      <c r="G65" s="36"/>
      <c r="H65" s="2"/>
    </row>
    <row r="66" spans="1:8" ht="15.7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43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NOVEMBER 2018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75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83" t="s">
        <v>10</v>
      </c>
      <c r="B9" s="13"/>
      <c r="C9" s="14"/>
      <c r="D9" s="87">
        <v>5</v>
      </c>
      <c r="E9" s="88">
        <v>224897</v>
      </c>
      <c r="F9" s="88">
        <v>32526.5</v>
      </c>
      <c r="G9" s="89">
        <f>F9/E9</f>
        <v>0.14462842990346692</v>
      </c>
      <c r="H9" s="15"/>
    </row>
    <row r="10" spans="1:8" ht="15.75" customHeight="1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customHeight="1">
      <c r="A11" s="83" t="s">
        <v>76</v>
      </c>
      <c r="B11" s="13"/>
      <c r="C11" s="14"/>
      <c r="D11" s="87"/>
      <c r="E11" s="88"/>
      <c r="F11" s="88"/>
      <c r="G11" s="89"/>
      <c r="H11" s="15"/>
    </row>
    <row r="12" spans="1:8" ht="15.75" customHeight="1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customHeight="1">
      <c r="A13" s="83" t="s">
        <v>132</v>
      </c>
      <c r="B13" s="13"/>
      <c r="C13" s="14"/>
      <c r="D13" s="87"/>
      <c r="E13" s="88"/>
      <c r="F13" s="88"/>
      <c r="G13" s="89"/>
      <c r="H13" s="15"/>
    </row>
    <row r="14" spans="1:8" ht="15.75" customHeight="1">
      <c r="A14" s="83" t="s">
        <v>111</v>
      </c>
      <c r="B14" s="13"/>
      <c r="C14" s="14"/>
      <c r="D14" s="87">
        <v>1</v>
      </c>
      <c r="E14" s="88">
        <v>49089</v>
      </c>
      <c r="F14" s="88">
        <v>11456.5</v>
      </c>
      <c r="G14" s="89">
        <f>F14/E14</f>
        <v>0.23338222412353074</v>
      </c>
      <c r="H14" s="15"/>
    </row>
    <row r="15" spans="1:8" ht="15.75" customHeight="1">
      <c r="A15" s="83" t="s">
        <v>61</v>
      </c>
      <c r="B15" s="13"/>
      <c r="C15" s="14"/>
      <c r="D15" s="87">
        <v>1</v>
      </c>
      <c r="E15" s="88">
        <v>37758</v>
      </c>
      <c r="F15" s="88">
        <v>5026</v>
      </c>
      <c r="G15" s="89">
        <f>F15/E15</f>
        <v>0.13311086392287727</v>
      </c>
      <c r="H15" s="15"/>
    </row>
    <row r="16" spans="1:8" ht="15.75" customHeight="1">
      <c r="A16" s="83" t="s">
        <v>77</v>
      </c>
      <c r="B16" s="13"/>
      <c r="C16" s="14"/>
      <c r="D16" s="87"/>
      <c r="E16" s="88"/>
      <c r="F16" s="88"/>
      <c r="G16" s="89"/>
      <c r="H16" s="15"/>
    </row>
    <row r="17" spans="1:8" ht="15.75" customHeight="1">
      <c r="A17" s="83" t="s">
        <v>25</v>
      </c>
      <c r="B17" s="13"/>
      <c r="C17" s="14"/>
      <c r="D17" s="87">
        <v>1</v>
      </c>
      <c r="E17" s="88">
        <v>31355</v>
      </c>
      <c r="F17" s="88">
        <v>4954</v>
      </c>
      <c r="G17" s="89">
        <f>F17/E17</f>
        <v>0.15799712964439483</v>
      </c>
      <c r="H17" s="15"/>
    </row>
    <row r="18" spans="1:8" ht="15.75" customHeight="1">
      <c r="A18" s="83" t="s">
        <v>14</v>
      </c>
      <c r="B18" s="13"/>
      <c r="C18" s="14"/>
      <c r="D18" s="87">
        <v>2</v>
      </c>
      <c r="E18" s="88">
        <v>166191</v>
      </c>
      <c r="F18" s="88">
        <v>64462.5</v>
      </c>
      <c r="G18" s="89">
        <f>F18/E18</f>
        <v>0.3878820152715851</v>
      </c>
      <c r="H18" s="15"/>
    </row>
    <row r="19" spans="1:8" ht="15.75" customHeight="1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customHeight="1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customHeight="1">
      <c r="A21" s="83" t="s">
        <v>78</v>
      </c>
      <c r="B21" s="13"/>
      <c r="C21" s="14"/>
      <c r="D21" s="87"/>
      <c r="E21" s="88"/>
      <c r="F21" s="88"/>
      <c r="G21" s="89"/>
      <c r="H21" s="15"/>
    </row>
    <row r="22" spans="1:8" ht="15.75" customHeight="1">
      <c r="A22" s="83" t="s">
        <v>17</v>
      </c>
      <c r="B22" s="13"/>
      <c r="C22" s="14"/>
      <c r="D22" s="87"/>
      <c r="E22" s="88"/>
      <c r="F22" s="88"/>
      <c r="G22" s="89"/>
      <c r="H22" s="15"/>
    </row>
    <row r="23" spans="1:8" ht="15.75" customHeight="1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customHeight="1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customHeight="1">
      <c r="A25" s="84" t="s">
        <v>20</v>
      </c>
      <c r="B25" s="13"/>
      <c r="C25" s="14"/>
      <c r="D25" s="87"/>
      <c r="E25" s="88"/>
      <c r="F25" s="88"/>
      <c r="G25" s="89"/>
      <c r="H25" s="15"/>
    </row>
    <row r="26" spans="1:8" ht="15.75" customHeight="1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customHeight="1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customHeight="1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customHeight="1">
      <c r="A29" s="85" t="s">
        <v>24</v>
      </c>
      <c r="B29" s="13"/>
      <c r="C29" s="14"/>
      <c r="D29" s="87"/>
      <c r="E29" s="88"/>
      <c r="F29" s="88"/>
      <c r="G29" s="89"/>
      <c r="H29" s="15"/>
    </row>
    <row r="30" spans="1:8" ht="15.75" customHeight="1">
      <c r="A30" s="85" t="s">
        <v>128</v>
      </c>
      <c r="B30" s="13"/>
      <c r="C30" s="14"/>
      <c r="D30" s="87"/>
      <c r="E30" s="88"/>
      <c r="F30" s="88"/>
      <c r="G30" s="89"/>
      <c r="H30" s="15"/>
    </row>
    <row r="31" spans="1:8" ht="15.75" customHeight="1">
      <c r="A31" s="85" t="s">
        <v>27</v>
      </c>
      <c r="B31" s="13"/>
      <c r="C31" s="14"/>
      <c r="D31" s="87">
        <v>1</v>
      </c>
      <c r="E31" s="88">
        <v>81563</v>
      </c>
      <c r="F31" s="88">
        <v>16141</v>
      </c>
      <c r="G31" s="89">
        <f>F31/E31</f>
        <v>0.1978961048514645</v>
      </c>
      <c r="H31" s="15"/>
    </row>
    <row r="32" spans="1:8" ht="15.75" customHeight="1">
      <c r="A32" s="85" t="s">
        <v>57</v>
      </c>
      <c r="B32" s="13"/>
      <c r="C32" s="14"/>
      <c r="D32" s="87"/>
      <c r="E32" s="88"/>
      <c r="F32" s="88"/>
      <c r="G32" s="89"/>
      <c r="H32" s="15"/>
    </row>
    <row r="33" spans="1:8" ht="15.75" customHeight="1">
      <c r="A33" s="85" t="s">
        <v>137</v>
      </c>
      <c r="B33" s="13"/>
      <c r="C33" s="14"/>
      <c r="D33" s="87"/>
      <c r="E33" s="88"/>
      <c r="F33" s="88"/>
      <c r="G33" s="89"/>
      <c r="H33" s="15"/>
    </row>
    <row r="34" spans="1:8" ht="15.75" customHeight="1">
      <c r="A34" s="85" t="s">
        <v>134</v>
      </c>
      <c r="B34" s="13"/>
      <c r="C34" s="14"/>
      <c r="D34" s="87"/>
      <c r="E34" s="88"/>
      <c r="F34" s="88"/>
      <c r="G34" s="89"/>
      <c r="H34" s="15"/>
    </row>
    <row r="35" spans="1:8" ht="15.75" customHeight="1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ht="15.75" customHeight="1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ht="15.75" customHeight="1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ht="15.75" customHeight="1">
      <c r="A38" s="17"/>
      <c r="B38" s="18"/>
      <c r="C38" s="14"/>
      <c r="D38" s="91"/>
      <c r="E38" s="94"/>
      <c r="F38" s="94"/>
      <c r="G38" s="93"/>
      <c r="H38" s="15"/>
    </row>
    <row r="39" spans="1:8" ht="15.75" customHeight="1">
      <c r="A39" s="19" t="s">
        <v>31</v>
      </c>
      <c r="B39" s="20"/>
      <c r="C39" s="21"/>
      <c r="D39" s="95">
        <f>SUM(D9:D38)</f>
        <v>11</v>
      </c>
      <c r="E39" s="96">
        <f>SUM(E9:E38)</f>
        <v>590853</v>
      </c>
      <c r="F39" s="96">
        <f>SUM(F9:F38)</f>
        <v>134566.5</v>
      </c>
      <c r="G39" s="97">
        <f>F39/E39</f>
        <v>0.22774954176419515</v>
      </c>
      <c r="H39" s="15"/>
    </row>
    <row r="40" spans="1:8" ht="15.75" customHeight="1">
      <c r="A40" s="22"/>
      <c r="B40" s="22"/>
      <c r="C40" s="22"/>
      <c r="D40" s="98"/>
      <c r="E40" s="99"/>
      <c r="F40" s="100"/>
      <c r="G40" s="100"/>
      <c r="H40" s="2"/>
    </row>
    <row r="41" spans="1:8" ht="15.75" customHeight="1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customHeight="1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customHeight="1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customHeight="1">
      <c r="A44" s="27" t="s">
        <v>36</v>
      </c>
      <c r="B44" s="28"/>
      <c r="C44" s="14"/>
      <c r="D44" s="87">
        <v>24</v>
      </c>
      <c r="E44" s="88">
        <v>718862.75</v>
      </c>
      <c r="F44" s="88">
        <v>57634.32</v>
      </c>
      <c r="G44" s="89">
        <f>1-(+F44/E44)</f>
        <v>0.9198256969080676</v>
      </c>
      <c r="H44" s="15"/>
    </row>
    <row r="45" spans="1:8" ht="15.75" customHeight="1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customHeight="1">
      <c r="A46" s="27" t="s">
        <v>38</v>
      </c>
      <c r="B46" s="28"/>
      <c r="C46" s="14"/>
      <c r="D46" s="87">
        <v>38</v>
      </c>
      <c r="E46" s="88">
        <v>1090604</v>
      </c>
      <c r="F46" s="88">
        <v>109287</v>
      </c>
      <c r="G46" s="89">
        <f>1-(+F46/E46)</f>
        <v>0.8997922252256547</v>
      </c>
      <c r="H46" s="15"/>
    </row>
    <row r="47" spans="1:8" ht="15.75" customHeight="1">
      <c r="A47" s="27" t="s">
        <v>39</v>
      </c>
      <c r="B47" s="28"/>
      <c r="C47" s="14"/>
      <c r="D47" s="87">
        <v>12</v>
      </c>
      <c r="E47" s="88">
        <v>828662.5</v>
      </c>
      <c r="F47" s="88">
        <v>78225.5</v>
      </c>
      <c r="G47" s="89">
        <f>1-(+F47/E47)</f>
        <v>0.9056002896233388</v>
      </c>
      <c r="H47" s="15"/>
    </row>
    <row r="48" spans="1:8" ht="15.75" customHeight="1">
      <c r="A48" s="27" t="s">
        <v>40</v>
      </c>
      <c r="B48" s="28"/>
      <c r="C48" s="14"/>
      <c r="D48" s="87">
        <v>24</v>
      </c>
      <c r="E48" s="88">
        <v>764249.7</v>
      </c>
      <c r="F48" s="88">
        <v>49928.1</v>
      </c>
      <c r="G48" s="89">
        <f>1-(+F48/E48)</f>
        <v>0.9346704355919276</v>
      </c>
      <c r="H48" s="15"/>
    </row>
    <row r="49" spans="1:8" ht="15.75" customHeight="1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customHeight="1">
      <c r="A50" s="27" t="s">
        <v>42</v>
      </c>
      <c r="B50" s="28"/>
      <c r="C50" s="14"/>
      <c r="D50" s="87">
        <v>12</v>
      </c>
      <c r="E50" s="88">
        <v>972878</v>
      </c>
      <c r="F50" s="88">
        <v>81722.5</v>
      </c>
      <c r="G50" s="89">
        <f>1-(+F50/E50)</f>
        <v>0.9159992311471736</v>
      </c>
      <c r="H50" s="15"/>
    </row>
    <row r="51" spans="1:8" ht="15.75" customHeight="1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customHeight="1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customHeight="1">
      <c r="A53" s="27" t="s">
        <v>65</v>
      </c>
      <c r="B53" s="30"/>
      <c r="C53" s="14"/>
      <c r="D53" s="87">
        <v>323</v>
      </c>
      <c r="E53" s="88">
        <v>15269012.89</v>
      </c>
      <c r="F53" s="88">
        <v>1893340.77</v>
      </c>
      <c r="G53" s="89">
        <f>1-(+F53/E53)</f>
        <v>0.8760011021249455</v>
      </c>
      <c r="H53" s="15"/>
    </row>
    <row r="54" spans="1:8" ht="15.75" customHeight="1">
      <c r="A54" s="27" t="s">
        <v>66</v>
      </c>
      <c r="B54" s="30"/>
      <c r="C54" s="14"/>
      <c r="D54" s="87"/>
      <c r="E54" s="88"/>
      <c r="F54" s="88"/>
      <c r="G54" s="89"/>
      <c r="H54" s="15"/>
    </row>
    <row r="55" spans="1:8" ht="15.75" customHeight="1">
      <c r="A55" s="31" t="s">
        <v>45</v>
      </c>
      <c r="B55" s="30"/>
      <c r="C55" s="14"/>
      <c r="D55" s="91"/>
      <c r="E55" s="111"/>
      <c r="F55" s="88"/>
      <c r="G55" s="93"/>
      <c r="H55" s="15"/>
    </row>
    <row r="56" spans="1:8" ht="15.75" customHeight="1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ht="15.75" customHeight="1">
      <c r="A57" s="16" t="s">
        <v>29</v>
      </c>
      <c r="B57" s="28"/>
      <c r="C57" s="14"/>
      <c r="D57" s="91"/>
      <c r="E57" s="110"/>
      <c r="F57" s="88"/>
      <c r="G57" s="93"/>
      <c r="H57" s="15"/>
    </row>
    <row r="58" spans="1:8" ht="15.75" customHeight="1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 customHeight="1">
      <c r="A59" s="32"/>
      <c r="B59" s="18"/>
      <c r="C59" s="14"/>
      <c r="D59" s="91"/>
      <c r="E59" s="94"/>
      <c r="F59" s="94"/>
      <c r="G59" s="93"/>
      <c r="H59" s="15"/>
    </row>
    <row r="60" spans="1:8" ht="15.75" customHeight="1">
      <c r="A60" s="20" t="s">
        <v>48</v>
      </c>
      <c r="B60" s="20"/>
      <c r="C60" s="21"/>
      <c r="D60" s="95">
        <f>SUM(D44:D56)</f>
        <v>433</v>
      </c>
      <c r="E60" s="96">
        <f>SUM(E44:E59)</f>
        <v>19644269.84</v>
      </c>
      <c r="F60" s="96">
        <f>SUM(F44:F59)</f>
        <v>2270138.19</v>
      </c>
      <c r="G60" s="97">
        <f>1-(F60/E60)</f>
        <v>0.8844376396531927</v>
      </c>
      <c r="H60" s="15"/>
    </row>
    <row r="61" spans="1:8" ht="15.75" customHeight="1">
      <c r="A61" s="33"/>
      <c r="B61" s="33"/>
      <c r="C61" s="33"/>
      <c r="D61" s="113"/>
      <c r="E61" s="107"/>
      <c r="F61" s="34"/>
      <c r="G61" s="34"/>
      <c r="H61" s="2"/>
    </row>
    <row r="62" spans="1:8" ht="15.75" customHeight="1">
      <c r="A62" s="35" t="s">
        <v>49</v>
      </c>
      <c r="B62" s="36"/>
      <c r="C62" s="36"/>
      <c r="D62" s="114"/>
      <c r="E62" s="108"/>
      <c r="F62" s="109">
        <f>F60+F39</f>
        <v>2404704.69</v>
      </c>
      <c r="G62" s="108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53</v>
      </c>
      <c r="B68" s="39"/>
      <c r="C68" s="39"/>
      <c r="D68" s="39"/>
      <c r="E68" s="39"/>
      <c r="F68" s="37"/>
      <c r="G68" s="3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NOVEMBER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7"/>
      <c r="E9" s="88"/>
      <c r="F9" s="88"/>
      <c r="G9" s="120"/>
      <c r="H9" s="15"/>
    </row>
    <row r="10" spans="1:8" ht="15.75">
      <c r="A10" s="83" t="s">
        <v>11</v>
      </c>
      <c r="B10" s="13"/>
      <c r="C10" s="14"/>
      <c r="D10" s="87">
        <v>5</v>
      </c>
      <c r="E10" s="88">
        <v>1443450</v>
      </c>
      <c r="F10" s="88">
        <v>270250.5</v>
      </c>
      <c r="G10" s="120">
        <f>F10/E10</f>
        <v>0.18722539748519174</v>
      </c>
      <c r="H10" s="15"/>
    </row>
    <row r="11" spans="1:8" ht="15.75">
      <c r="A11" s="83" t="s">
        <v>80</v>
      </c>
      <c r="B11" s="13"/>
      <c r="C11" s="14"/>
      <c r="D11" s="87">
        <v>1</v>
      </c>
      <c r="E11" s="88">
        <v>351073</v>
      </c>
      <c r="F11" s="88">
        <v>96034</v>
      </c>
      <c r="G11" s="120">
        <f>F11/E11</f>
        <v>0.2735442486320509</v>
      </c>
      <c r="H11" s="15"/>
    </row>
    <row r="12" spans="1:8" ht="15.75">
      <c r="A12" s="83" t="s">
        <v>25</v>
      </c>
      <c r="B12" s="13"/>
      <c r="C12" s="14"/>
      <c r="D12" s="87">
        <v>1</v>
      </c>
      <c r="E12" s="88">
        <v>296495</v>
      </c>
      <c r="F12" s="88">
        <v>94514</v>
      </c>
      <c r="G12" s="120">
        <f>F12/E12</f>
        <v>0.3187709742154168</v>
      </c>
      <c r="H12" s="15"/>
    </row>
    <row r="13" spans="1:8" ht="15.75">
      <c r="A13" s="83" t="s">
        <v>81</v>
      </c>
      <c r="B13" s="13"/>
      <c r="C13" s="14"/>
      <c r="D13" s="87">
        <v>26</v>
      </c>
      <c r="E13" s="88">
        <v>4037444</v>
      </c>
      <c r="F13" s="88">
        <v>967639.5</v>
      </c>
      <c r="G13" s="120">
        <f>F13/E13</f>
        <v>0.23966635822069607</v>
      </c>
      <c r="H13" s="15"/>
    </row>
    <row r="14" spans="1:8" ht="15.75">
      <c r="A14" s="83" t="s">
        <v>141</v>
      </c>
      <c r="B14" s="13"/>
      <c r="C14" s="14"/>
      <c r="D14" s="87">
        <v>1</v>
      </c>
      <c r="E14" s="88">
        <v>181574</v>
      </c>
      <c r="F14" s="88">
        <v>73333</v>
      </c>
      <c r="G14" s="120">
        <f>F14/E14</f>
        <v>0.40387390265126066</v>
      </c>
      <c r="H14" s="15"/>
    </row>
    <row r="15" spans="1:8" ht="15.75">
      <c r="A15" s="83" t="s">
        <v>129</v>
      </c>
      <c r="B15" s="13"/>
      <c r="C15" s="14"/>
      <c r="D15" s="87"/>
      <c r="E15" s="88"/>
      <c r="F15" s="88"/>
      <c r="G15" s="120"/>
      <c r="H15" s="15"/>
    </row>
    <row r="16" spans="1:8" ht="15.75">
      <c r="A16" s="83" t="s">
        <v>139</v>
      </c>
      <c r="B16" s="13"/>
      <c r="C16" s="14"/>
      <c r="D16" s="87">
        <v>1</v>
      </c>
      <c r="E16" s="88">
        <v>243857</v>
      </c>
      <c r="F16" s="88">
        <v>46871.5</v>
      </c>
      <c r="G16" s="120">
        <f aca="true" t="shared" si="0" ref="G16:G22">F16/E16</f>
        <v>0.19220895852897396</v>
      </c>
      <c r="H16" s="15"/>
    </row>
    <row r="17" spans="1:8" ht="15.75">
      <c r="A17" s="83" t="s">
        <v>59</v>
      </c>
      <c r="B17" s="13"/>
      <c r="C17" s="14"/>
      <c r="D17" s="87"/>
      <c r="E17" s="88"/>
      <c r="F17" s="88"/>
      <c r="G17" s="120"/>
      <c r="H17" s="15"/>
    </row>
    <row r="18" spans="1:8" ht="15.75">
      <c r="A18" s="83" t="s">
        <v>14</v>
      </c>
      <c r="B18" s="13"/>
      <c r="C18" s="14"/>
      <c r="D18" s="87">
        <v>2</v>
      </c>
      <c r="E18" s="88">
        <v>1317705</v>
      </c>
      <c r="F18" s="88">
        <v>427449</v>
      </c>
      <c r="G18" s="120">
        <f t="shared" si="0"/>
        <v>0.32438899450180425</v>
      </c>
      <c r="H18" s="15"/>
    </row>
    <row r="19" spans="1:8" ht="15.75">
      <c r="A19" s="83" t="s">
        <v>15</v>
      </c>
      <c r="B19" s="13"/>
      <c r="C19" s="14"/>
      <c r="D19" s="87">
        <v>2</v>
      </c>
      <c r="E19" s="88">
        <v>1321327</v>
      </c>
      <c r="F19" s="88">
        <v>143696</v>
      </c>
      <c r="G19" s="120">
        <f t="shared" si="0"/>
        <v>0.10875127807121174</v>
      </c>
      <c r="H19" s="15"/>
    </row>
    <row r="20" spans="1:8" ht="15.75">
      <c r="A20" s="85" t="s">
        <v>143</v>
      </c>
      <c r="B20" s="13"/>
      <c r="C20" s="14"/>
      <c r="D20" s="87"/>
      <c r="E20" s="88"/>
      <c r="F20" s="88"/>
      <c r="G20" s="120"/>
      <c r="H20" s="15"/>
    </row>
    <row r="21" spans="1:8" ht="15.75">
      <c r="A21" s="83" t="s">
        <v>82</v>
      </c>
      <c r="B21" s="13"/>
      <c r="C21" s="14"/>
      <c r="D21" s="87">
        <v>3</v>
      </c>
      <c r="E21" s="88">
        <v>1817702</v>
      </c>
      <c r="F21" s="88">
        <v>343761.5</v>
      </c>
      <c r="G21" s="120">
        <f t="shared" si="0"/>
        <v>0.18911873343375316</v>
      </c>
      <c r="H21" s="15"/>
    </row>
    <row r="22" spans="1:8" ht="15.75">
      <c r="A22" s="83" t="s">
        <v>112</v>
      </c>
      <c r="B22" s="13"/>
      <c r="C22" s="14"/>
      <c r="D22" s="87">
        <v>1</v>
      </c>
      <c r="E22" s="88">
        <v>306216</v>
      </c>
      <c r="F22" s="88">
        <v>72196</v>
      </c>
      <c r="G22" s="120">
        <f t="shared" si="0"/>
        <v>0.23576821589988767</v>
      </c>
      <c r="H22" s="15"/>
    </row>
    <row r="23" spans="1:8" ht="15.75">
      <c r="A23" s="83" t="s">
        <v>78</v>
      </c>
      <c r="B23" s="13"/>
      <c r="C23" s="14"/>
      <c r="D23" s="87"/>
      <c r="E23" s="88"/>
      <c r="F23" s="88"/>
      <c r="G23" s="120"/>
      <c r="H23" s="15"/>
    </row>
    <row r="24" spans="1:8" ht="15.75">
      <c r="A24" s="83" t="s">
        <v>83</v>
      </c>
      <c r="B24" s="13"/>
      <c r="C24" s="14"/>
      <c r="D24" s="87"/>
      <c r="E24" s="88"/>
      <c r="F24" s="88"/>
      <c r="G24" s="120"/>
      <c r="H24" s="15"/>
    </row>
    <row r="25" spans="1:8" ht="15.75">
      <c r="A25" s="84" t="s">
        <v>20</v>
      </c>
      <c r="B25" s="13"/>
      <c r="C25" s="14"/>
      <c r="D25" s="87">
        <v>6</v>
      </c>
      <c r="E25" s="88">
        <v>1155087</v>
      </c>
      <c r="F25" s="88">
        <v>237353</v>
      </c>
      <c r="G25" s="120">
        <f>F25/E25</f>
        <v>0.2054849548129275</v>
      </c>
      <c r="H25" s="15"/>
    </row>
    <row r="26" spans="1:8" ht="15.75">
      <c r="A26" s="84" t="s">
        <v>21</v>
      </c>
      <c r="B26" s="13"/>
      <c r="C26" s="14"/>
      <c r="D26" s="87">
        <v>17</v>
      </c>
      <c r="E26" s="88">
        <v>191803</v>
      </c>
      <c r="F26" s="88">
        <v>191803</v>
      </c>
      <c r="G26" s="120">
        <f>F26/E26</f>
        <v>1</v>
      </c>
      <c r="H26" s="15"/>
    </row>
    <row r="27" spans="1:8" ht="15.7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>
      <c r="A28" s="85" t="s">
        <v>23</v>
      </c>
      <c r="B28" s="13"/>
      <c r="C28" s="14"/>
      <c r="D28" s="87"/>
      <c r="E28" s="88">
        <v>58168</v>
      </c>
      <c r="F28" s="88">
        <v>4832.8</v>
      </c>
      <c r="G28" s="120">
        <f>F28/E28</f>
        <v>0.08308348232705268</v>
      </c>
      <c r="H28" s="15"/>
    </row>
    <row r="29" spans="1:8" ht="15.75">
      <c r="A29" s="85" t="s">
        <v>24</v>
      </c>
      <c r="B29" s="13"/>
      <c r="C29" s="14"/>
      <c r="D29" s="87"/>
      <c r="E29" s="88"/>
      <c r="F29" s="88"/>
      <c r="G29" s="120"/>
      <c r="H29" s="15"/>
    </row>
    <row r="30" spans="1:8" ht="15.75">
      <c r="A30" s="85" t="s">
        <v>120</v>
      </c>
      <c r="B30" s="13"/>
      <c r="C30" s="14"/>
      <c r="D30" s="87"/>
      <c r="E30" s="88"/>
      <c r="F30" s="88"/>
      <c r="G30" s="120"/>
      <c r="H30" s="15"/>
    </row>
    <row r="31" spans="1:8" ht="15.75">
      <c r="A31" s="85" t="s">
        <v>84</v>
      </c>
      <c r="B31" s="13"/>
      <c r="C31" s="14"/>
      <c r="D31" s="87">
        <v>2</v>
      </c>
      <c r="E31" s="88">
        <v>216578</v>
      </c>
      <c r="F31" s="88">
        <v>57104</v>
      </c>
      <c r="G31" s="120">
        <f>F31/E31</f>
        <v>0.263664822835191</v>
      </c>
      <c r="H31" s="15"/>
    </row>
    <row r="32" spans="1:8" ht="15.75">
      <c r="A32" s="85" t="s">
        <v>135</v>
      </c>
      <c r="B32" s="13"/>
      <c r="C32" s="14"/>
      <c r="D32" s="87"/>
      <c r="E32" s="88"/>
      <c r="F32" s="88"/>
      <c r="G32" s="120"/>
      <c r="H32" s="15"/>
    </row>
    <row r="33" spans="1:8" ht="15.75">
      <c r="A33" s="85" t="s">
        <v>27</v>
      </c>
      <c r="B33" s="13"/>
      <c r="C33" s="14"/>
      <c r="D33" s="87">
        <v>2</v>
      </c>
      <c r="E33" s="88">
        <v>609579</v>
      </c>
      <c r="F33" s="88">
        <v>144340.48</v>
      </c>
      <c r="G33" s="120">
        <f>F33/E33</f>
        <v>0.23678715966265243</v>
      </c>
      <c r="H33" s="15"/>
    </row>
    <row r="34" spans="1:8" ht="15.75">
      <c r="A34" s="85" t="s">
        <v>85</v>
      </c>
      <c r="B34" s="13"/>
      <c r="C34" s="14"/>
      <c r="D34" s="87">
        <v>3</v>
      </c>
      <c r="E34" s="88">
        <v>1917916</v>
      </c>
      <c r="F34" s="88">
        <v>462734</v>
      </c>
      <c r="G34" s="120">
        <f>F34/E34</f>
        <v>0.24126916924411707</v>
      </c>
      <c r="H34" s="15"/>
    </row>
    <row r="35" spans="1:8" ht="15">
      <c r="A35" s="16" t="s">
        <v>28</v>
      </c>
      <c r="B35" s="13"/>
      <c r="C35" s="14"/>
      <c r="D35" s="91"/>
      <c r="E35" s="110">
        <v>18750</v>
      </c>
      <c r="F35" s="88">
        <v>2500</v>
      </c>
      <c r="G35" s="121"/>
      <c r="H35" s="15"/>
    </row>
    <row r="36" spans="1:8" ht="15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ht="15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ht="15">
      <c r="A38" s="17"/>
      <c r="B38" s="18"/>
      <c r="C38" s="14"/>
      <c r="D38" s="91"/>
      <c r="E38" s="111"/>
      <c r="F38" s="111"/>
      <c r="G38" s="121"/>
      <c r="H38" s="15"/>
    </row>
    <row r="39" spans="1:8" ht="15.75">
      <c r="A39" s="19" t="s">
        <v>31</v>
      </c>
      <c r="B39" s="20"/>
      <c r="C39" s="21"/>
      <c r="D39" s="95">
        <f>SUM(D9:D38)</f>
        <v>73</v>
      </c>
      <c r="E39" s="96">
        <f>SUM(E9:E38)</f>
        <v>15484724</v>
      </c>
      <c r="F39" s="96">
        <f>SUM(F9:F38)</f>
        <v>3636412.28</v>
      </c>
      <c r="G39" s="122">
        <f>F39/E39</f>
        <v>0.23483868876190495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>
      <c r="A44" s="27" t="s">
        <v>36</v>
      </c>
      <c r="B44" s="28"/>
      <c r="C44" s="14"/>
      <c r="D44" s="87">
        <v>116</v>
      </c>
      <c r="E44" s="88">
        <v>19593144.25</v>
      </c>
      <c r="F44" s="88">
        <v>1095998.14</v>
      </c>
      <c r="G44" s="120">
        <f>1-(+F44/E44)</f>
        <v>0.9440621614369016</v>
      </c>
      <c r="H44" s="15"/>
    </row>
    <row r="45" spans="1:8" ht="15.75">
      <c r="A45" s="27" t="s">
        <v>37</v>
      </c>
      <c r="B45" s="28"/>
      <c r="C45" s="14"/>
      <c r="D45" s="87">
        <v>3</v>
      </c>
      <c r="E45" s="88">
        <v>2380209.75</v>
      </c>
      <c r="F45" s="88">
        <v>260434.4</v>
      </c>
      <c r="G45" s="120">
        <f>1-(+F45/E45)</f>
        <v>0.8905834244229947</v>
      </c>
      <c r="H45" s="15"/>
    </row>
    <row r="46" spans="1:8" ht="15.75">
      <c r="A46" s="27" t="s">
        <v>38</v>
      </c>
      <c r="B46" s="28"/>
      <c r="C46" s="14"/>
      <c r="D46" s="87">
        <v>385</v>
      </c>
      <c r="E46" s="88">
        <v>32598092.5</v>
      </c>
      <c r="F46" s="88">
        <v>1799603.07</v>
      </c>
      <c r="G46" s="120">
        <f>1-(+F46/E46)</f>
        <v>0.9447942216250843</v>
      </c>
      <c r="H46" s="15"/>
    </row>
    <row r="47" spans="1:8" ht="15.75">
      <c r="A47" s="27" t="s">
        <v>39</v>
      </c>
      <c r="B47" s="28"/>
      <c r="C47" s="14"/>
      <c r="D47" s="87">
        <v>37</v>
      </c>
      <c r="E47" s="88">
        <v>3894837.5</v>
      </c>
      <c r="F47" s="88">
        <v>323664.14</v>
      </c>
      <c r="G47" s="120">
        <f>1-(+F47/E47)</f>
        <v>0.9168991928418067</v>
      </c>
      <c r="H47" s="15"/>
    </row>
    <row r="48" spans="1:8" ht="15.75">
      <c r="A48" s="27" t="s">
        <v>40</v>
      </c>
      <c r="B48" s="28"/>
      <c r="C48" s="14"/>
      <c r="D48" s="87">
        <v>141</v>
      </c>
      <c r="E48" s="88">
        <v>22907492.31</v>
      </c>
      <c r="F48" s="88">
        <v>735646.03</v>
      </c>
      <c r="G48" s="120">
        <f>1-(+F48/E48)</f>
        <v>0.9678862260414746</v>
      </c>
      <c r="H48" s="15"/>
    </row>
    <row r="49" spans="1:8" ht="15.75">
      <c r="A49" s="27" t="s">
        <v>41</v>
      </c>
      <c r="B49" s="28"/>
      <c r="C49" s="14"/>
      <c r="D49" s="87"/>
      <c r="E49" s="88"/>
      <c r="F49" s="88"/>
      <c r="G49" s="120"/>
      <c r="H49" s="15"/>
    </row>
    <row r="50" spans="1:8" ht="15.75">
      <c r="A50" s="27" t="s">
        <v>42</v>
      </c>
      <c r="B50" s="28"/>
      <c r="C50" s="14"/>
      <c r="D50" s="87">
        <v>49</v>
      </c>
      <c r="E50" s="88">
        <v>7460189.5</v>
      </c>
      <c r="F50" s="88">
        <v>550860.04</v>
      </c>
      <c r="G50" s="120">
        <f>1-(+F50/E50)</f>
        <v>0.9261600472749385</v>
      </c>
      <c r="H50" s="15"/>
    </row>
    <row r="51" spans="1:8" ht="15.75">
      <c r="A51" s="27" t="s">
        <v>43</v>
      </c>
      <c r="B51" s="28"/>
      <c r="C51" s="14"/>
      <c r="D51" s="87">
        <v>8</v>
      </c>
      <c r="E51" s="88">
        <v>1294640</v>
      </c>
      <c r="F51" s="88">
        <v>125390</v>
      </c>
      <c r="G51" s="120">
        <f>1-(+F51/E51)</f>
        <v>0.9031468207378113</v>
      </c>
      <c r="H51" s="15"/>
    </row>
    <row r="52" spans="1:8" ht="15.75">
      <c r="A52" s="54" t="s">
        <v>44</v>
      </c>
      <c r="B52" s="28"/>
      <c r="C52" s="14"/>
      <c r="D52" s="87">
        <v>6</v>
      </c>
      <c r="E52" s="88">
        <v>538925</v>
      </c>
      <c r="F52" s="88">
        <v>110625</v>
      </c>
      <c r="G52" s="120">
        <f>1-(+F52/E52)</f>
        <v>0.7947302500347915</v>
      </c>
      <c r="H52" s="15"/>
    </row>
    <row r="53" spans="1:8" ht="15.75">
      <c r="A53" s="55" t="s">
        <v>64</v>
      </c>
      <c r="B53" s="28"/>
      <c r="C53" s="14"/>
      <c r="D53" s="87">
        <v>2</v>
      </c>
      <c r="E53" s="88">
        <v>273500</v>
      </c>
      <c r="F53" s="88">
        <v>32400</v>
      </c>
      <c r="G53" s="120">
        <f>1-(+F53/E53)</f>
        <v>0.8815356489945155</v>
      </c>
      <c r="H53" s="15"/>
    </row>
    <row r="54" spans="1:8" ht="15.75">
      <c r="A54" s="27" t="s">
        <v>113</v>
      </c>
      <c r="B54" s="28"/>
      <c r="C54" s="14"/>
      <c r="D54" s="87">
        <v>1656</v>
      </c>
      <c r="E54" s="88">
        <v>109181780.52</v>
      </c>
      <c r="F54" s="88">
        <v>12716417.09</v>
      </c>
      <c r="G54" s="120">
        <f>1-(+F54/E54)</f>
        <v>0.883529861580975</v>
      </c>
      <c r="H54" s="15"/>
    </row>
    <row r="55" spans="1:8" ht="15.7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">
      <c r="A56" s="31" t="s">
        <v>45</v>
      </c>
      <c r="B56" s="30"/>
      <c r="C56" s="14"/>
      <c r="D56" s="91"/>
      <c r="E56" s="111"/>
      <c r="F56" s="88"/>
      <c r="G56" s="121"/>
      <c r="H56" s="15"/>
    </row>
    <row r="57" spans="1:8" ht="15">
      <c r="A57" s="16" t="s">
        <v>46</v>
      </c>
      <c r="B57" s="28"/>
      <c r="C57" s="14"/>
      <c r="D57" s="91"/>
      <c r="E57" s="111"/>
      <c r="F57" s="88"/>
      <c r="G57" s="121"/>
      <c r="H57" s="15"/>
    </row>
    <row r="58" spans="1:8" ht="15">
      <c r="A58" s="16" t="s">
        <v>29</v>
      </c>
      <c r="B58" s="28"/>
      <c r="C58" s="14"/>
      <c r="D58" s="91"/>
      <c r="E58" s="110"/>
      <c r="F58" s="88"/>
      <c r="G58" s="121"/>
      <c r="H58" s="15"/>
    </row>
    <row r="59" spans="1:8" ht="15">
      <c r="A59" s="16" t="s">
        <v>30</v>
      </c>
      <c r="B59" s="28"/>
      <c r="C59" s="14"/>
      <c r="D59" s="91"/>
      <c r="E59" s="110"/>
      <c r="F59" s="88"/>
      <c r="G59" s="121"/>
      <c r="H59" s="15"/>
    </row>
    <row r="60" spans="1:8" ht="15.75">
      <c r="A60" s="32"/>
      <c r="B60" s="18"/>
      <c r="C60" s="14"/>
      <c r="D60" s="91"/>
      <c r="E60" s="94"/>
      <c r="F60" s="94"/>
      <c r="G60" s="121"/>
      <c r="H60" s="2"/>
    </row>
    <row r="61" spans="1:8" ht="15.75">
      <c r="A61" s="20" t="s">
        <v>48</v>
      </c>
      <c r="B61" s="20"/>
      <c r="C61" s="21"/>
      <c r="D61" s="95">
        <f>SUM(D44:D57)</f>
        <v>2403</v>
      </c>
      <c r="E61" s="96">
        <f>SUM(E44:E60)</f>
        <v>200122811.32999998</v>
      </c>
      <c r="F61" s="96">
        <f>SUM(F44:F60)</f>
        <v>17751037.91</v>
      </c>
      <c r="G61" s="126">
        <f>1-(+F61/E61)</f>
        <v>0.9112992777183768</v>
      </c>
      <c r="H61" s="2"/>
    </row>
    <row r="62" spans="1:8" ht="15">
      <c r="A62" s="33"/>
      <c r="B62" s="33"/>
      <c r="C62" s="33"/>
      <c r="D62" s="106"/>
      <c r="E62" s="107"/>
      <c r="F62" s="34"/>
      <c r="G62" s="34"/>
      <c r="H62" s="2"/>
    </row>
    <row r="63" spans="1:8" ht="18">
      <c r="A63" s="35" t="s">
        <v>49</v>
      </c>
      <c r="B63" s="36"/>
      <c r="C63" s="36"/>
      <c r="D63" s="108"/>
      <c r="E63" s="108"/>
      <c r="F63" s="109">
        <f>F61+F39</f>
        <v>21387450.19</v>
      </c>
      <c r="G63" s="108"/>
      <c r="H63" s="2"/>
    </row>
    <row r="64" spans="1:8" ht="18">
      <c r="A64" s="35"/>
      <c r="B64" s="36"/>
      <c r="C64" s="36"/>
      <c r="D64" s="36"/>
      <c r="E64" s="36"/>
      <c r="F64" s="37"/>
      <c r="G64" s="36"/>
      <c r="H64" s="2"/>
    </row>
    <row r="65" spans="1:8" ht="15.7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43"/>
      <c r="B70" s="39"/>
      <c r="C70" s="39"/>
      <c r="D70" s="39"/>
      <c r="E70" s="44"/>
      <c r="F70" s="2"/>
      <c r="G70" s="2"/>
      <c r="H70" s="2"/>
    </row>
    <row r="71" spans="1:8" ht="18">
      <c r="A71" s="43"/>
      <c r="B71" s="39"/>
      <c r="C71" s="39"/>
      <c r="D71" s="39"/>
      <c r="E71" s="45"/>
      <c r="F71" s="2"/>
      <c r="G71" s="2"/>
      <c r="H71" s="2"/>
    </row>
    <row r="72" spans="1:8" ht="18">
      <c r="A72" s="43"/>
      <c r="B72" s="39"/>
      <c r="C72" s="39"/>
      <c r="D72" s="39"/>
      <c r="E72" s="46"/>
      <c r="F72" s="2"/>
      <c r="G72" s="2"/>
      <c r="H72" s="2"/>
    </row>
    <row r="73" spans="1:8" ht="18">
      <c r="A73" s="43"/>
      <c r="B73" s="39"/>
      <c r="C73" s="39"/>
      <c r="D73" s="39"/>
      <c r="E73" s="37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44"/>
      <c r="F75" s="2"/>
      <c r="G75" s="2"/>
      <c r="H75" s="2"/>
    </row>
    <row r="76" spans="1:8" ht="18">
      <c r="A76" s="43"/>
      <c r="B76" s="39"/>
      <c r="C76" s="39"/>
      <c r="D76" s="39"/>
      <c r="E76" s="45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7"/>
      <c r="F79" s="2"/>
      <c r="G79" s="2"/>
      <c r="H79" s="2"/>
    </row>
    <row r="80" spans="1:8" ht="18">
      <c r="A80" s="43"/>
      <c r="B80" s="39"/>
      <c r="C80" s="39"/>
      <c r="D80" s="39"/>
      <c r="E80" s="39"/>
      <c r="F80" s="2"/>
      <c r="G80" s="2"/>
      <c r="H80" s="2"/>
    </row>
    <row r="81" spans="1:8" ht="15.7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NOVEMBER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7">
        <v>1</v>
      </c>
      <c r="E9" s="115">
        <v>107945</v>
      </c>
      <c r="F9" s="127">
        <v>176157.5</v>
      </c>
      <c r="G9" s="120">
        <f>F9/E9</f>
        <v>1.6319190328407986</v>
      </c>
      <c r="H9" s="15"/>
    </row>
    <row r="10" spans="1:8" ht="15.75">
      <c r="A10" s="83" t="s">
        <v>11</v>
      </c>
      <c r="B10" s="13"/>
      <c r="C10" s="14"/>
      <c r="D10" s="87">
        <v>3</v>
      </c>
      <c r="E10" s="115">
        <v>681976</v>
      </c>
      <c r="F10" s="127">
        <v>183927.5</v>
      </c>
      <c r="G10" s="120">
        <f>F10/E10</f>
        <v>0.2696979072577334</v>
      </c>
      <c r="H10" s="15"/>
    </row>
    <row r="11" spans="1:8" ht="15.75">
      <c r="A11" s="83" t="s">
        <v>140</v>
      </c>
      <c r="B11" s="13"/>
      <c r="C11" s="14"/>
      <c r="D11" s="87">
        <v>1</v>
      </c>
      <c r="E11" s="115">
        <v>15748</v>
      </c>
      <c r="F11" s="127">
        <v>2918</v>
      </c>
      <c r="G11" s="120">
        <f>F11/E11</f>
        <v>0.18529337058674117</v>
      </c>
      <c r="H11" s="15"/>
    </row>
    <row r="12" spans="1:8" ht="15.75">
      <c r="A12" s="83" t="s">
        <v>25</v>
      </c>
      <c r="B12" s="13"/>
      <c r="C12" s="14"/>
      <c r="D12" s="87"/>
      <c r="E12" s="115"/>
      <c r="F12" s="127"/>
      <c r="G12" s="120"/>
      <c r="H12" s="15"/>
    </row>
    <row r="13" spans="1:8" ht="15.75">
      <c r="A13" s="83" t="s">
        <v>81</v>
      </c>
      <c r="B13" s="13"/>
      <c r="C13" s="14"/>
      <c r="D13" s="87">
        <v>24</v>
      </c>
      <c r="E13" s="115">
        <v>3546882</v>
      </c>
      <c r="F13" s="127">
        <v>346904.5</v>
      </c>
      <c r="G13" s="120">
        <f>F13/E13</f>
        <v>0.0978054809830155</v>
      </c>
      <c r="H13" s="15"/>
    </row>
    <row r="14" spans="1:8" ht="15.75">
      <c r="A14" s="83" t="s">
        <v>121</v>
      </c>
      <c r="B14" s="13"/>
      <c r="C14" s="14"/>
      <c r="D14" s="87"/>
      <c r="E14" s="115"/>
      <c r="F14" s="127"/>
      <c r="G14" s="120"/>
      <c r="H14" s="15"/>
    </row>
    <row r="15" spans="1:8" ht="15.75">
      <c r="A15" s="83" t="s">
        <v>123</v>
      </c>
      <c r="B15" s="13"/>
      <c r="C15" s="14"/>
      <c r="D15" s="87"/>
      <c r="E15" s="115"/>
      <c r="F15" s="127"/>
      <c r="G15" s="120"/>
      <c r="H15" s="15"/>
    </row>
    <row r="16" spans="1:8" ht="15.75">
      <c r="A16" s="83" t="s">
        <v>127</v>
      </c>
      <c r="B16" s="13"/>
      <c r="C16" s="14"/>
      <c r="D16" s="87"/>
      <c r="E16" s="115"/>
      <c r="F16" s="127"/>
      <c r="G16" s="120"/>
      <c r="H16" s="15"/>
    </row>
    <row r="17" spans="1:8" ht="15.75">
      <c r="A17" s="83" t="s">
        <v>87</v>
      </c>
      <c r="B17" s="13"/>
      <c r="C17" s="14"/>
      <c r="D17" s="87">
        <v>2</v>
      </c>
      <c r="E17" s="115">
        <v>991391</v>
      </c>
      <c r="F17" s="127">
        <v>203803</v>
      </c>
      <c r="G17" s="120">
        <f>F17/E17</f>
        <v>0.20557277602883223</v>
      </c>
      <c r="H17" s="15"/>
    </row>
    <row r="18" spans="1:8" ht="15.75">
      <c r="A18" s="85" t="s">
        <v>130</v>
      </c>
      <c r="B18" s="13"/>
      <c r="C18" s="14"/>
      <c r="D18" s="87">
        <v>1</v>
      </c>
      <c r="E18" s="115">
        <v>323020</v>
      </c>
      <c r="F18" s="127">
        <v>89871</v>
      </c>
      <c r="G18" s="120">
        <f>F18/E18</f>
        <v>0.27822116277629866</v>
      </c>
      <c r="H18" s="15"/>
    </row>
    <row r="19" spans="1:8" ht="15.75">
      <c r="A19" s="83" t="s">
        <v>15</v>
      </c>
      <c r="B19" s="13"/>
      <c r="C19" s="14"/>
      <c r="D19" s="87">
        <v>2</v>
      </c>
      <c r="E19" s="115">
        <v>2283735</v>
      </c>
      <c r="F19" s="127">
        <v>1591504</v>
      </c>
      <c r="G19" s="120">
        <f>F19/E19</f>
        <v>0.6968864601190593</v>
      </c>
      <c r="H19" s="15"/>
    </row>
    <row r="20" spans="1:8" ht="15.75">
      <c r="A20" s="83" t="s">
        <v>63</v>
      </c>
      <c r="B20" s="13"/>
      <c r="C20" s="14"/>
      <c r="D20" s="87"/>
      <c r="E20" s="115"/>
      <c r="F20" s="127"/>
      <c r="G20" s="120"/>
      <c r="H20" s="15"/>
    </row>
    <row r="21" spans="1:8" ht="15.75">
      <c r="A21" s="83" t="s">
        <v>112</v>
      </c>
      <c r="B21" s="13"/>
      <c r="C21" s="14"/>
      <c r="D21" s="87">
        <v>1</v>
      </c>
      <c r="E21" s="115">
        <v>203735</v>
      </c>
      <c r="F21" s="127">
        <v>29331</v>
      </c>
      <c r="G21" s="120">
        <f aca="true" t="shared" si="0" ref="G21:G30">F21/E21</f>
        <v>0.14396642697621911</v>
      </c>
      <c r="H21" s="15"/>
    </row>
    <row r="22" spans="1:8" ht="15.75">
      <c r="A22" s="83" t="s">
        <v>144</v>
      </c>
      <c r="B22" s="13"/>
      <c r="C22" s="14"/>
      <c r="D22" s="87"/>
      <c r="E22" s="115"/>
      <c r="F22" s="127"/>
      <c r="G22" s="120"/>
      <c r="H22" s="15"/>
    </row>
    <row r="23" spans="1:8" ht="15.75">
      <c r="A23" s="83" t="s">
        <v>132</v>
      </c>
      <c r="B23" s="13"/>
      <c r="C23" s="14"/>
      <c r="D23" s="87">
        <v>3</v>
      </c>
      <c r="E23" s="115">
        <v>874596</v>
      </c>
      <c r="F23" s="127">
        <v>213307.95</v>
      </c>
      <c r="G23" s="120">
        <f t="shared" si="0"/>
        <v>0.2438931232248947</v>
      </c>
      <c r="H23" s="15"/>
    </row>
    <row r="24" spans="1:8" ht="15.75">
      <c r="A24" s="83" t="s">
        <v>18</v>
      </c>
      <c r="B24" s="13"/>
      <c r="C24" s="14"/>
      <c r="D24" s="87">
        <v>2</v>
      </c>
      <c r="E24" s="115">
        <v>1081265</v>
      </c>
      <c r="F24" s="127">
        <v>214836</v>
      </c>
      <c r="G24" s="120">
        <f t="shared" si="0"/>
        <v>0.1986894979491614</v>
      </c>
      <c r="H24" s="15"/>
    </row>
    <row r="25" spans="1:8" ht="15.75">
      <c r="A25" s="84" t="s">
        <v>20</v>
      </c>
      <c r="B25" s="13"/>
      <c r="C25" s="14"/>
      <c r="D25" s="87">
        <v>4</v>
      </c>
      <c r="E25" s="115">
        <v>766350</v>
      </c>
      <c r="F25" s="127">
        <v>193650.5</v>
      </c>
      <c r="G25" s="120">
        <f t="shared" si="0"/>
        <v>0.25269198147060745</v>
      </c>
      <c r="H25" s="15"/>
    </row>
    <row r="26" spans="1:8" ht="15.75">
      <c r="A26" s="84" t="s">
        <v>21</v>
      </c>
      <c r="B26" s="13"/>
      <c r="C26" s="14"/>
      <c r="D26" s="87"/>
      <c r="E26" s="115"/>
      <c r="F26" s="127"/>
      <c r="G26" s="120"/>
      <c r="H26" s="15"/>
    </row>
    <row r="27" spans="1:8" ht="15.75">
      <c r="A27" s="85" t="s">
        <v>22</v>
      </c>
      <c r="B27" s="13"/>
      <c r="C27" s="14"/>
      <c r="D27" s="87"/>
      <c r="E27" s="115"/>
      <c r="F27" s="127"/>
      <c r="G27" s="120"/>
      <c r="H27" s="15"/>
    </row>
    <row r="28" spans="1:8" ht="15.75">
      <c r="A28" s="85" t="s">
        <v>23</v>
      </c>
      <c r="B28" s="13"/>
      <c r="C28" s="14"/>
      <c r="D28" s="87"/>
      <c r="E28" s="115"/>
      <c r="F28" s="127"/>
      <c r="G28" s="120"/>
      <c r="H28" s="15"/>
    </row>
    <row r="29" spans="1:8" ht="15.75">
      <c r="A29" s="85" t="s">
        <v>24</v>
      </c>
      <c r="B29" s="13"/>
      <c r="C29" s="14"/>
      <c r="D29" s="87">
        <v>1</v>
      </c>
      <c r="E29" s="115">
        <v>128552</v>
      </c>
      <c r="F29" s="127">
        <v>46171</v>
      </c>
      <c r="G29" s="120">
        <f t="shared" si="0"/>
        <v>0.35916205115439664</v>
      </c>
      <c r="H29" s="15"/>
    </row>
    <row r="30" spans="1:8" ht="15.75">
      <c r="A30" s="85" t="s">
        <v>73</v>
      </c>
      <c r="B30" s="13"/>
      <c r="C30" s="14"/>
      <c r="D30" s="87">
        <v>1</v>
      </c>
      <c r="E30" s="115">
        <v>70575</v>
      </c>
      <c r="F30" s="127">
        <v>6335</v>
      </c>
      <c r="G30" s="120">
        <f t="shared" si="0"/>
        <v>0.08976266383280199</v>
      </c>
      <c r="H30" s="15"/>
    </row>
    <row r="31" spans="1:8" ht="15.75">
      <c r="A31" s="85" t="s">
        <v>89</v>
      </c>
      <c r="B31" s="13"/>
      <c r="C31" s="14"/>
      <c r="D31" s="87"/>
      <c r="E31" s="115"/>
      <c r="F31" s="127"/>
      <c r="G31" s="120"/>
      <c r="H31" s="15"/>
    </row>
    <row r="32" spans="1:8" ht="15.75">
      <c r="A32" s="85" t="s">
        <v>125</v>
      </c>
      <c r="B32" s="13"/>
      <c r="C32" s="14"/>
      <c r="D32" s="87">
        <v>1</v>
      </c>
      <c r="E32" s="115">
        <v>204950</v>
      </c>
      <c r="F32" s="127">
        <v>67692.5</v>
      </c>
      <c r="G32" s="120">
        <f>F32/E32</f>
        <v>0.3302878750914857</v>
      </c>
      <c r="H32" s="15"/>
    </row>
    <row r="33" spans="1:8" ht="15.75">
      <c r="A33" s="85" t="s">
        <v>27</v>
      </c>
      <c r="B33" s="13"/>
      <c r="C33" s="14"/>
      <c r="D33" s="87"/>
      <c r="E33" s="115"/>
      <c r="F33" s="127"/>
      <c r="G33" s="120"/>
      <c r="H33" s="15"/>
    </row>
    <row r="34" spans="1:8" ht="15.75">
      <c r="A34" s="85" t="s">
        <v>85</v>
      </c>
      <c r="B34" s="13"/>
      <c r="C34" s="14"/>
      <c r="D34" s="87">
        <v>6</v>
      </c>
      <c r="E34" s="115">
        <v>3563092</v>
      </c>
      <c r="F34" s="127">
        <v>888855.5</v>
      </c>
      <c r="G34" s="120">
        <f>F34/E34</f>
        <v>0.2494618438143051</v>
      </c>
      <c r="H34" s="15"/>
    </row>
    <row r="35" spans="1:8" ht="15">
      <c r="A35" s="16" t="s">
        <v>28</v>
      </c>
      <c r="B35" s="13"/>
      <c r="C35" s="14"/>
      <c r="D35" s="91"/>
      <c r="E35" s="115"/>
      <c r="F35" s="127"/>
      <c r="G35" s="121"/>
      <c r="H35" s="15"/>
    </row>
    <row r="36" spans="1:8" ht="15">
      <c r="A36" s="16" t="s">
        <v>47</v>
      </c>
      <c r="B36" s="13"/>
      <c r="C36" s="14"/>
      <c r="D36" s="91"/>
      <c r="E36" s="115"/>
      <c r="F36" s="127"/>
      <c r="G36" s="121"/>
      <c r="H36" s="15"/>
    </row>
    <row r="37" spans="1:8" ht="15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ht="15">
      <c r="A38" s="17"/>
      <c r="B38" s="18"/>
      <c r="C38" s="14"/>
      <c r="D38" s="91"/>
      <c r="E38" s="111"/>
      <c r="F38" s="111"/>
      <c r="G38" s="121"/>
      <c r="H38" s="15"/>
    </row>
    <row r="39" spans="1:8" ht="15.75">
      <c r="A39" s="19" t="s">
        <v>31</v>
      </c>
      <c r="B39" s="20"/>
      <c r="C39" s="21"/>
      <c r="D39" s="95">
        <f>SUM(D9:D38)</f>
        <v>53</v>
      </c>
      <c r="E39" s="96">
        <f>SUM(E9:E38)</f>
        <v>14843812</v>
      </c>
      <c r="F39" s="96">
        <f>SUM(F9:F38)</f>
        <v>4255264.95</v>
      </c>
      <c r="G39" s="122">
        <f>F39/E39</f>
        <v>0.2866692834697718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>
      <c r="A44" s="27" t="s">
        <v>36</v>
      </c>
      <c r="B44" s="28"/>
      <c r="C44" s="14"/>
      <c r="D44" s="87">
        <v>149</v>
      </c>
      <c r="E44" s="88">
        <v>24663134.85</v>
      </c>
      <c r="F44" s="88">
        <v>1241110.57</v>
      </c>
      <c r="G44" s="120">
        <f>1-(+F44/E44)</f>
        <v>0.9496775013578617</v>
      </c>
      <c r="H44" s="15"/>
    </row>
    <row r="45" spans="1:8" ht="15.75">
      <c r="A45" s="27" t="s">
        <v>37</v>
      </c>
      <c r="B45" s="28"/>
      <c r="C45" s="14"/>
      <c r="D45" s="87">
        <v>9</v>
      </c>
      <c r="E45" s="88">
        <v>3355033.23</v>
      </c>
      <c r="F45" s="88">
        <v>335027.32</v>
      </c>
      <c r="G45" s="120">
        <f aca="true" t="shared" si="1" ref="G45:G54">1-(+F45/E45)</f>
        <v>0.900141877283284</v>
      </c>
      <c r="H45" s="15"/>
    </row>
    <row r="46" spans="1:8" ht="15.75">
      <c r="A46" s="27" t="s">
        <v>38</v>
      </c>
      <c r="B46" s="28"/>
      <c r="C46" s="14"/>
      <c r="D46" s="87">
        <v>159</v>
      </c>
      <c r="E46" s="88">
        <v>18101020.95</v>
      </c>
      <c r="F46" s="88">
        <v>984049.14</v>
      </c>
      <c r="G46" s="120">
        <f t="shared" si="1"/>
        <v>0.9456357106752037</v>
      </c>
      <c r="H46" s="15"/>
    </row>
    <row r="47" spans="1:8" ht="15.75">
      <c r="A47" s="27" t="s">
        <v>39</v>
      </c>
      <c r="B47" s="28"/>
      <c r="C47" s="14"/>
      <c r="D47" s="87">
        <v>2</v>
      </c>
      <c r="E47" s="88">
        <v>544517</v>
      </c>
      <c r="F47" s="88">
        <v>21630</v>
      </c>
      <c r="G47" s="120">
        <f t="shared" si="1"/>
        <v>0.9602767223061907</v>
      </c>
      <c r="H47" s="15"/>
    </row>
    <row r="48" spans="1:8" ht="15.75">
      <c r="A48" s="27" t="s">
        <v>40</v>
      </c>
      <c r="B48" s="28"/>
      <c r="C48" s="14"/>
      <c r="D48" s="87">
        <v>112</v>
      </c>
      <c r="E48" s="88">
        <v>18612557.82</v>
      </c>
      <c r="F48" s="88">
        <v>1198549.57</v>
      </c>
      <c r="G48" s="120">
        <f t="shared" si="1"/>
        <v>0.9356053272424435</v>
      </c>
      <c r="H48" s="15"/>
    </row>
    <row r="49" spans="1:8" ht="15.75">
      <c r="A49" s="27" t="s">
        <v>41</v>
      </c>
      <c r="B49" s="28"/>
      <c r="C49" s="14"/>
      <c r="D49" s="87"/>
      <c r="E49" s="88"/>
      <c r="F49" s="88"/>
      <c r="G49" s="120"/>
      <c r="H49" s="15"/>
    </row>
    <row r="50" spans="1:8" ht="15.75">
      <c r="A50" s="27" t="s">
        <v>42</v>
      </c>
      <c r="B50" s="28"/>
      <c r="C50" s="14"/>
      <c r="D50" s="87">
        <v>11</v>
      </c>
      <c r="E50" s="88">
        <v>2397150</v>
      </c>
      <c r="F50" s="88">
        <v>91345</v>
      </c>
      <c r="G50" s="120">
        <f t="shared" si="1"/>
        <v>0.9618943328535969</v>
      </c>
      <c r="H50" s="15"/>
    </row>
    <row r="51" spans="1:8" ht="15.75">
      <c r="A51" s="27" t="s">
        <v>43</v>
      </c>
      <c r="B51" s="28"/>
      <c r="C51" s="14"/>
      <c r="D51" s="87">
        <v>4</v>
      </c>
      <c r="E51" s="88">
        <v>1295500</v>
      </c>
      <c r="F51" s="88">
        <v>57030</v>
      </c>
      <c r="G51" s="120">
        <f t="shared" si="1"/>
        <v>0.9559783867232728</v>
      </c>
      <c r="H51" s="15"/>
    </row>
    <row r="52" spans="1:8" ht="15.75">
      <c r="A52" s="54" t="s">
        <v>44</v>
      </c>
      <c r="B52" s="28"/>
      <c r="C52" s="14"/>
      <c r="D52" s="87">
        <v>2</v>
      </c>
      <c r="E52" s="88">
        <v>389100</v>
      </c>
      <c r="F52" s="88">
        <v>44500</v>
      </c>
      <c r="G52" s="120">
        <f t="shared" si="1"/>
        <v>0.8856335132356721</v>
      </c>
      <c r="H52" s="15"/>
    </row>
    <row r="53" spans="1:8" ht="15.75">
      <c r="A53" s="55" t="s">
        <v>64</v>
      </c>
      <c r="B53" s="28"/>
      <c r="C53" s="14"/>
      <c r="D53" s="87"/>
      <c r="E53" s="88"/>
      <c r="F53" s="88"/>
      <c r="G53" s="120"/>
      <c r="H53" s="15"/>
    </row>
    <row r="54" spans="1:8" ht="15.75">
      <c r="A54" s="27" t="s">
        <v>113</v>
      </c>
      <c r="B54" s="28"/>
      <c r="C54" s="14"/>
      <c r="D54" s="87">
        <v>1474</v>
      </c>
      <c r="E54" s="88">
        <v>95487323.13</v>
      </c>
      <c r="F54" s="88">
        <v>11279672.91</v>
      </c>
      <c r="G54" s="120">
        <f t="shared" si="1"/>
        <v>0.8818725612965039</v>
      </c>
      <c r="H54" s="15"/>
    </row>
    <row r="55" spans="1:8" ht="15.7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.75">
      <c r="A56" s="56"/>
      <c r="B56" s="30"/>
      <c r="C56" s="14"/>
      <c r="D56" s="87"/>
      <c r="E56" s="88"/>
      <c r="F56" s="88"/>
      <c r="G56" s="120"/>
      <c r="H56" s="15"/>
    </row>
    <row r="57" spans="1:8" ht="15">
      <c r="A57" s="16" t="s">
        <v>45</v>
      </c>
      <c r="B57" s="30"/>
      <c r="C57" s="14"/>
      <c r="D57" s="91"/>
      <c r="E57" s="111"/>
      <c r="F57" s="88"/>
      <c r="G57" s="121"/>
      <c r="H57" s="15"/>
    </row>
    <row r="58" spans="1:8" ht="15">
      <c r="A58" s="16" t="s">
        <v>46</v>
      </c>
      <c r="B58" s="28"/>
      <c r="C58" s="14"/>
      <c r="D58" s="91"/>
      <c r="E58" s="111"/>
      <c r="F58" s="88"/>
      <c r="G58" s="121"/>
      <c r="H58" s="15"/>
    </row>
    <row r="59" spans="1:8" ht="15">
      <c r="A59" s="16" t="s">
        <v>47</v>
      </c>
      <c r="B59" s="28"/>
      <c r="C59" s="14"/>
      <c r="D59" s="91"/>
      <c r="E59" s="110"/>
      <c r="F59" s="88"/>
      <c r="G59" s="121"/>
      <c r="H59" s="15"/>
    </row>
    <row r="60" spans="1:8" ht="15">
      <c r="A60" s="16" t="s">
        <v>30</v>
      </c>
      <c r="B60" s="28"/>
      <c r="C60" s="14"/>
      <c r="D60" s="91"/>
      <c r="E60" s="110"/>
      <c r="F60" s="88"/>
      <c r="G60" s="121"/>
      <c r="H60" s="15"/>
    </row>
    <row r="61" spans="1:8" ht="15.75">
      <c r="A61" s="32"/>
      <c r="B61" s="18"/>
      <c r="C61" s="14"/>
      <c r="D61" s="91"/>
      <c r="E61" s="94"/>
      <c r="F61" s="94"/>
      <c r="G61" s="121"/>
      <c r="H61" s="2"/>
    </row>
    <row r="62" spans="1:8" ht="15.75">
      <c r="A62" s="20" t="s">
        <v>48</v>
      </c>
      <c r="B62" s="20"/>
      <c r="C62" s="21"/>
      <c r="D62" s="95">
        <f>SUM(D44:D58)</f>
        <v>1922</v>
      </c>
      <c r="E62" s="96">
        <f>SUM(E44:E61)</f>
        <v>164845336.98</v>
      </c>
      <c r="F62" s="96">
        <f>SUM(F44:F61)</f>
        <v>15252914.510000002</v>
      </c>
      <c r="G62" s="126">
        <f>1-(+F62/E62)</f>
        <v>0.907471362008556</v>
      </c>
      <c r="H62" s="2"/>
    </row>
    <row r="63" spans="1:8" ht="15">
      <c r="A63" s="33"/>
      <c r="B63" s="33"/>
      <c r="C63" s="33"/>
      <c r="D63" s="106"/>
      <c r="E63" s="107"/>
      <c r="F63" s="34"/>
      <c r="G63" s="34"/>
      <c r="H63" s="2"/>
    </row>
    <row r="64" spans="1:8" ht="18">
      <c r="A64" s="35" t="s">
        <v>49</v>
      </c>
      <c r="B64" s="36"/>
      <c r="C64" s="36"/>
      <c r="D64" s="108"/>
      <c r="E64" s="108"/>
      <c r="F64" s="109">
        <f>F62+F39</f>
        <v>19508179.46</v>
      </c>
      <c r="G64" s="108"/>
      <c r="H64" s="2"/>
    </row>
    <row r="65" spans="1:8" ht="18">
      <c r="A65" s="35"/>
      <c r="B65" s="36"/>
      <c r="C65" s="36"/>
      <c r="D65" s="36"/>
      <c r="E65" s="36"/>
      <c r="F65" s="37"/>
      <c r="G65" s="36"/>
      <c r="H65" s="2"/>
    </row>
    <row r="66" spans="1:8" ht="15.7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43"/>
      <c r="B71" s="39"/>
      <c r="C71" s="39"/>
      <c r="D71" s="39"/>
      <c r="E71" s="44"/>
      <c r="F71" s="2"/>
      <c r="G71" s="2"/>
      <c r="H71" s="2"/>
    </row>
    <row r="72" spans="1:8" ht="18">
      <c r="A72" s="43"/>
      <c r="B72" s="39"/>
      <c r="C72" s="39"/>
      <c r="D72" s="39"/>
      <c r="E72" s="45"/>
      <c r="F72" s="2"/>
      <c r="G72" s="2"/>
      <c r="H72" s="2"/>
    </row>
    <row r="73" spans="1:8" ht="18">
      <c r="A73" s="43"/>
      <c r="B73" s="39"/>
      <c r="C73" s="39"/>
      <c r="D73" s="39"/>
      <c r="E73" s="46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7"/>
      <c r="F80" s="2"/>
      <c r="G80" s="2"/>
      <c r="H80" s="2"/>
    </row>
    <row r="81" spans="1:8" ht="18">
      <c r="A81" s="43"/>
      <c r="B81" s="39"/>
      <c r="C81" s="39"/>
      <c r="D81" s="39"/>
      <c r="E81" s="39"/>
      <c r="F81" s="2"/>
      <c r="G81" s="2"/>
      <c r="H81" s="2"/>
    </row>
    <row r="82" spans="1:8" ht="15.7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2019-01-09T20:40:35Z</dcterms:modified>
  <cp:category/>
  <cp:version/>
  <cp:contentType/>
  <cp:contentStatus/>
</cp:coreProperties>
</file>