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<sst xmlns="http://schemas.openxmlformats.org/spreadsheetml/2006/main" count="931" uniqueCount="151">
  <si>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</si>
  <si>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</si>
  <si>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</si>
  <si>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</si>
  <si>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</si>
  <si>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</si>
  <si>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</si>
  <si>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</si>
  <si>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</si>
  <si>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</si>
  <si>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</si>
  <si>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</si>
  <si>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</si>
  <si>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Super Seven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</si>
  <si>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</si>
  <si>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</si>
  <si>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</si>
  <si>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</si>
  <si>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</si>
  <si>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</si>
  <si>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</si>
  <si>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</si>
  <si>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</si>
  <si>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</si>
  <si>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</si>
  <si>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</si>
  <si>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</si>
  <si>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</si>
  <si>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</si>
  <si>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</si>
  <si>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</si>
  <si>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</si>
  <si>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</si>
  <si>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</si>
  <si>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</si>
  <si>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</si>
  <si>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</si>
  <si>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</si>
  <si>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</si>
  <si>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</si>
  <si>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</si>
  <si>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</si>
  <si>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</si>
  <si>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</si>
  <si>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</si>
  <si>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</si>
  <si>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</si>
  <si>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</si>
  <si>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</si>
  <si>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</si>
  <si>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</si>
  <si>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</si>
  <si>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</si>
  <si>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</si>
  <si>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</si>
  <si>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</si>
  <si>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</si>
  <si>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</si>
  <si>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</si>
  <si>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</si>
  <si>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</si>
  <si>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</si>
  <si>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</si>
  <si>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</si>
  <si>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</si>
  <si>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</si>
  <si>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</si>
  <si>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</si>
  <si>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</si>
  <si>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</si>
  <si>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</si>
  <si>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</si>
  <si>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</si>
  <si>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</si>
  <si>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</si>
  <si>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</si>
  <si>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</si>
  <si>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</si>
  <si>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</si>
  <si>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</si>
  <si>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</si>
  <si>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</si>
  <si>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</si>
  <si>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</si>
  <si>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</si>
  <si>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</si>
  <si>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</si>
  <si>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</si>
  <si>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</si>
  <si>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</si>
  <si>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</si>
  <si>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</si>
  <si>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</si>
  <si>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</si>
  <si>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</si>
  <si>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</si>
  <si>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</si>
  <si>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</si>
  <si>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</si>
  <si>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</si>
  <si>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</si>
  <si>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</si>
  <si>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</si>
  <si>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</si>
  <si>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</si>
  <si>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</si>
  <si>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</si>
  <si>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</si>
  <si>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</si>
  <si>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</si>
  <si>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</si>
  <si>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</si>
  <si>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</si>
  <si>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</si>
  <si>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</si>
  <si>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</si>
  <si>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Double Draw Poker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</si>
  <si>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</si>
  <si>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</si>
  <si>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</si>
  <si>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</si>
  <si>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</si>
  <si>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</si>
  <si>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</si>
  <si>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</si>
  <si>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</si>
  <si>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</si>
  <si>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</si>
  <si>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</si>
  <si>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</si>
  <si>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Blackjack Top 3</t>
  </si>
  <si>
    <t xml:space="preserve">   Straight Up 21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</si>
  <si>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</si>
  <si>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</si>
  <si>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</si>
  <si>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</si>
  <si>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</si>
  <si>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</si>
  <si>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Four Card Prime PK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</si>
  <si>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</si>
  <si>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</si>
  <si>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</si>
  <si>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</si>
  <si>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</si>
  <si>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</si>
  <si>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</si>
  <si>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</si>
  <si>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</si>
  <si>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>MONTH ENDED:    NOVEMBER 2017</t>
  </si>
  <si>
    <t xml:space="preserve">   Free Bet Blackjack</t>
  </si>
  <si>
    <t xml:space="preserve">   Sic Bo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</si>
</sst>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127</v>
      </c>
      <c r="B11" s="13"/>
      <c r="C11" s="14"/>
      <c r="D11" s="15">
        <v>4</v>
      </c>
      <c r="E11" s="16">
        <v>1012594</v>
      </c>
      <c r="F11" s="16">
        <v>288804.5</v>
      </c>
      <c r="G11" s="17">
        <f>F11/E11</f>
        <v>0.285212533354928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139</v>
      </c>
      <c r="B13" s="13"/>
      <c r="C13" s="14"/>
      <c r="D13" s="15">
        <v>1</v>
      </c>
      <c r="E13" s="16">
        <v>46334</v>
      </c>
      <c r="F13" s="16">
        <v>11359</v>
      </c>
      <c r="G13" s="17">
        <f>F13/E13</f>
        <v>0.24515474597487805</v>
      </c>
      <c r="H13" s="18"/>
    </row>
    <row r="14" spans="1:8" ht="15.75">
      <c r="A14" s="112" t="s">
        <v>60</v>
      </c>
      <c r="B14" s="13"/>
      <c r="C14" s="14"/>
      <c r="D14" s="15">
        <v>1</v>
      </c>
      <c r="E14" s="16">
        <v>47572</v>
      </c>
      <c r="F14" s="16">
        <v>16899.5</v>
      </c>
      <c r="G14" s="17">
        <f>F14/E14</f>
        <v>0.3552404775918608</v>
      </c>
      <c r="H14" s="18"/>
    </row>
    <row r="15" spans="1:8" ht="15.75">
      <c r="A15" s="112" t="s">
        <v>144</v>
      </c>
      <c r="B15" s="13"/>
      <c r="C15" s="14"/>
      <c r="D15" s="15">
        <v>1</v>
      </c>
      <c r="E15" s="16">
        <v>56603</v>
      </c>
      <c r="F15" s="16">
        <v>15590</v>
      </c>
      <c r="G15" s="17">
        <f>F15/E15</f>
        <v>0.2754270975036659</v>
      </c>
      <c r="H15" s="18"/>
    </row>
    <row r="16" spans="1:8" ht="15.75">
      <c r="A16" s="112" t="s">
        <v>65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688264</v>
      </c>
      <c r="F18" s="16">
        <v>159375.5</v>
      </c>
      <c r="G18" s="17">
        <f>F18/E18</f>
        <v>0.23156158102123603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>
        <v>2</v>
      </c>
      <c r="E20" s="16">
        <v>564839</v>
      </c>
      <c r="F20" s="16">
        <v>180330</v>
      </c>
      <c r="G20" s="17">
        <f>F20/E20</f>
        <v>0.31925911631456044</v>
      </c>
      <c r="H20" s="18"/>
    </row>
    <row r="21" spans="1:8" ht="15.75">
      <c r="A21" s="112" t="s">
        <v>18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1</v>
      </c>
      <c r="E22" s="16">
        <v>351635</v>
      </c>
      <c r="F22" s="16">
        <v>31914</v>
      </c>
      <c r="G22" s="17">
        <f>F22/E22</f>
        <v>0.09075888350135794</v>
      </c>
      <c r="H22" s="18"/>
    </row>
    <row r="23" spans="1:8" ht="15.75">
      <c r="A23" s="112" t="s">
        <v>20</v>
      </c>
      <c r="B23" s="13"/>
      <c r="C23" s="14"/>
      <c r="D23" s="15">
        <v>5</v>
      </c>
      <c r="E23" s="16">
        <v>2540867</v>
      </c>
      <c r="F23" s="16">
        <v>779138.5</v>
      </c>
      <c r="G23" s="17">
        <f>F23/E23</f>
        <v>0.30664277193572115</v>
      </c>
      <c r="H23" s="18"/>
    </row>
    <row r="24" spans="1:8" ht="15.75">
      <c r="A24" s="112" t="s">
        <v>21</v>
      </c>
      <c r="B24" s="13"/>
      <c r="C24" s="14"/>
      <c r="D24" s="15">
        <v>2</v>
      </c>
      <c r="E24" s="16">
        <v>197060</v>
      </c>
      <c r="F24" s="16">
        <v>46980.5</v>
      </c>
      <c r="G24" s="17">
        <f>F24/E24</f>
        <v>0.23840708413681114</v>
      </c>
      <c r="H24" s="18"/>
    </row>
    <row r="25" spans="1:8" ht="15.75">
      <c r="A25" s="113" t="s">
        <v>22</v>
      </c>
      <c r="B25" s="13"/>
      <c r="C25" s="14"/>
      <c r="D25" s="15">
        <v>3</v>
      </c>
      <c r="E25" s="16">
        <v>525471</v>
      </c>
      <c r="F25" s="16">
        <v>127732.5</v>
      </c>
      <c r="G25" s="17">
        <f>F25/E25</f>
        <v>0.24308192079106172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9">
        <v>61946</v>
      </c>
      <c r="F29" s="19">
        <v>17609</v>
      </c>
      <c r="G29" s="17">
        <f>F29/E29</f>
        <v>0.284263713556969</v>
      </c>
      <c r="H29" s="18"/>
    </row>
    <row r="30" spans="1:8" ht="15.75">
      <c r="A30" s="114" t="s">
        <v>27</v>
      </c>
      <c r="B30" s="13"/>
      <c r="C30" s="14"/>
      <c r="D30" s="15">
        <v>1</v>
      </c>
      <c r="E30" s="19">
        <v>229903</v>
      </c>
      <c r="F30" s="16">
        <v>61580</v>
      </c>
      <c r="G30" s="17">
        <f>F30/E30</f>
        <v>0.26785209414405203</v>
      </c>
      <c r="H30" s="18"/>
    </row>
    <row r="31" spans="1:8" ht="15.75">
      <c r="A31" s="114" t="s">
        <v>28</v>
      </c>
      <c r="B31" s="13"/>
      <c r="C31" s="14"/>
      <c r="D31" s="15">
        <v>17</v>
      </c>
      <c r="E31" s="19">
        <v>2424483</v>
      </c>
      <c r="F31" s="19">
        <v>405267.5</v>
      </c>
      <c r="G31" s="17">
        <f>F31/E31</f>
        <v>0.16715625558108677</v>
      </c>
      <c r="H31" s="18"/>
    </row>
    <row r="32" spans="1:8" ht="15.75">
      <c r="A32" s="114" t="s">
        <v>29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118</v>
      </c>
      <c r="B33" s="13"/>
      <c r="C33" s="14"/>
      <c r="D33" s="15">
        <v>1</v>
      </c>
      <c r="E33" s="19">
        <v>167446</v>
      </c>
      <c r="F33" s="19">
        <v>72893</v>
      </c>
      <c r="G33" s="17">
        <f>F33/E33</f>
        <v>0.43532243230653467</v>
      </c>
      <c r="H33" s="18"/>
    </row>
    <row r="34" spans="1:8" ht="15.75">
      <c r="A34" s="114" t="s">
        <v>30</v>
      </c>
      <c r="B34" s="13"/>
      <c r="C34" s="14"/>
      <c r="D34" s="15">
        <v>1</v>
      </c>
      <c r="E34" s="19">
        <v>221125</v>
      </c>
      <c r="F34" s="19">
        <v>41767</v>
      </c>
      <c r="G34" s="17">
        <f>F34/E34</f>
        <v>0.18888411531938948</v>
      </c>
      <c r="H34" s="18"/>
    </row>
    <row r="35" spans="1:8" ht="15">
      <c r="A35" s="20" t="s">
        <v>31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32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42</v>
      </c>
      <c r="E39" s="31">
        <f>SUM(E9:E38)</f>
        <v>9136142</v>
      </c>
      <c r="F39" s="31">
        <f>SUM(F9:F38)</f>
        <v>2257240.5</v>
      </c>
      <c r="G39" s="32">
        <f>F39/E39</f>
        <v>0.2470671427830259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123</v>
      </c>
      <c r="E44" s="16">
        <v>11160086.3</v>
      </c>
      <c r="F44" s="16">
        <v>725849.46</v>
      </c>
      <c r="G44" s="17">
        <f aca="true" t="shared" si="0" ref="G44:G50">1-(+F44/E44)</f>
        <v>0.9349602287573708</v>
      </c>
      <c r="H44" s="18"/>
    </row>
    <row r="45" spans="1:8" ht="15.75">
      <c r="A45" s="45" t="s">
        <v>40</v>
      </c>
      <c r="B45" s="46"/>
      <c r="C45" s="14"/>
      <c r="D45" s="15">
        <v>5</v>
      </c>
      <c r="E45" s="16">
        <v>2075674.03</v>
      </c>
      <c r="F45" s="16">
        <v>194578.53</v>
      </c>
      <c r="G45" s="17">
        <f t="shared" si="0"/>
        <v>0.9062576651305889</v>
      </c>
      <c r="H45" s="18"/>
    </row>
    <row r="46" spans="1:8" ht="15.75">
      <c r="A46" s="45" t="s">
        <v>41</v>
      </c>
      <c r="B46" s="46"/>
      <c r="C46" s="14"/>
      <c r="D46" s="15">
        <v>136</v>
      </c>
      <c r="E46" s="16">
        <v>10693473.5</v>
      </c>
      <c r="F46" s="16">
        <v>786067.74</v>
      </c>
      <c r="G46" s="17">
        <f t="shared" si="0"/>
        <v>0.9264908881103975</v>
      </c>
      <c r="H46" s="18"/>
    </row>
    <row r="47" spans="1:8" ht="15.75">
      <c r="A47" s="45" t="s">
        <v>42</v>
      </c>
      <c r="B47" s="46"/>
      <c r="C47" s="14"/>
      <c r="D47" s="15">
        <v>9</v>
      </c>
      <c r="E47" s="16">
        <v>1779413</v>
      </c>
      <c r="F47" s="16">
        <v>60560.5</v>
      </c>
      <c r="G47" s="17">
        <f t="shared" si="0"/>
        <v>0.9659660236268927</v>
      </c>
      <c r="H47" s="18"/>
    </row>
    <row r="48" spans="1:8" ht="15.75">
      <c r="A48" s="45" t="s">
        <v>43</v>
      </c>
      <c r="B48" s="46"/>
      <c r="C48" s="14"/>
      <c r="D48" s="15">
        <v>157</v>
      </c>
      <c r="E48" s="16">
        <v>11471907.47</v>
      </c>
      <c r="F48" s="16">
        <v>981218.5</v>
      </c>
      <c r="G48" s="17">
        <f t="shared" si="0"/>
        <v>0.9144677114450261</v>
      </c>
      <c r="H48" s="18"/>
    </row>
    <row r="49" spans="1:8" ht="15.75">
      <c r="A49" s="45" t="s">
        <v>44</v>
      </c>
      <c r="B49" s="46"/>
      <c r="C49" s="14"/>
      <c r="D49" s="15">
        <v>18</v>
      </c>
      <c r="E49" s="16">
        <v>2358332</v>
      </c>
      <c r="F49" s="16">
        <v>256549</v>
      </c>
      <c r="G49" s="17">
        <f t="shared" si="0"/>
        <v>0.8912159102280764</v>
      </c>
      <c r="H49" s="18"/>
    </row>
    <row r="50" spans="1:8" ht="15.75">
      <c r="A50" s="45" t="s">
        <v>45</v>
      </c>
      <c r="B50" s="46"/>
      <c r="C50" s="14"/>
      <c r="D50" s="15">
        <v>17</v>
      </c>
      <c r="E50" s="16">
        <v>1541137.46</v>
      </c>
      <c r="F50" s="16">
        <v>99417.46</v>
      </c>
      <c r="G50" s="17">
        <f t="shared" si="0"/>
        <v>0.935490854916991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>
        <v>1</v>
      </c>
      <c r="E52" s="16">
        <v>59175</v>
      </c>
      <c r="F52" s="16">
        <v>19450</v>
      </c>
      <c r="G52" s="17">
        <f>1-(+F52/E52)</f>
        <v>0.6713138994507816</v>
      </c>
      <c r="H52" s="18"/>
    </row>
    <row r="53" spans="1:8" ht="15.75">
      <c r="A53" s="47" t="s">
        <v>69</v>
      </c>
      <c r="B53" s="48"/>
      <c r="C53" s="14"/>
      <c r="D53" s="15">
        <v>1013</v>
      </c>
      <c r="E53" s="16">
        <v>76623441.93</v>
      </c>
      <c r="F53" s="16">
        <v>8772888.48</v>
      </c>
      <c r="G53" s="17">
        <f>1-(+F53/E53)</f>
        <v>0.8855064682683591</v>
      </c>
      <c r="H53" s="18"/>
    </row>
    <row r="54" spans="1:8" ht="15.75">
      <c r="A54" s="47" t="s">
        <v>70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48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49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33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51</v>
      </c>
      <c r="B60" s="28"/>
      <c r="C60" s="29"/>
      <c r="D60" s="30">
        <f>SUM(D44:D56)</f>
        <v>1479</v>
      </c>
      <c r="E60" s="31">
        <f>SUM(E44:E59)</f>
        <v>117762640.69</v>
      </c>
      <c r="F60" s="31">
        <f>SUM(F44:F59)</f>
        <v>11896579.67</v>
      </c>
      <c r="G60" s="32">
        <f>1-(+F60/E60)</f>
        <v>0.8989783211356757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52</v>
      </c>
      <c r="B62" s="56"/>
      <c r="C62" s="56"/>
      <c r="D62" s="56"/>
      <c r="E62" s="56"/>
      <c r="F62" s="57">
        <f>F60+F39</f>
        <v>14153820.17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1279881</v>
      </c>
      <c r="F10" s="16">
        <v>184805.5</v>
      </c>
      <c r="G10" s="119">
        <f>F10/E10</f>
        <v>0.14439272088576985</v>
      </c>
      <c r="H10" s="18"/>
    </row>
    <row r="11" spans="1:8" ht="15.75">
      <c r="A11" s="112" t="s">
        <v>150</v>
      </c>
      <c r="B11" s="13"/>
      <c r="C11" s="14"/>
      <c r="D11" s="15"/>
      <c r="E11" s="16"/>
      <c r="F11" s="16"/>
      <c r="G11" s="119"/>
      <c r="H11" s="18"/>
    </row>
    <row r="12" spans="1:8" ht="15.75">
      <c r="A12" s="112" t="s">
        <v>27</v>
      </c>
      <c r="B12" s="13"/>
      <c r="C12" s="14"/>
      <c r="D12" s="15">
        <v>1</v>
      </c>
      <c r="E12" s="16">
        <v>122789</v>
      </c>
      <c r="F12" s="16">
        <v>20235</v>
      </c>
      <c r="G12" s="119">
        <f>F12/E12</f>
        <v>0.16479489205059086</v>
      </c>
      <c r="H12" s="18"/>
    </row>
    <row r="13" spans="1:8" ht="15.75">
      <c r="A13" s="112" t="s">
        <v>86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127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130</v>
      </c>
      <c r="B15" s="13"/>
      <c r="C15" s="14"/>
      <c r="D15" s="15">
        <v>25</v>
      </c>
      <c r="E15" s="16">
        <v>3192996</v>
      </c>
      <c r="F15" s="16">
        <v>591661</v>
      </c>
      <c r="G15" s="119">
        <f>F15/E15</f>
        <v>0.1852996370806603</v>
      </c>
      <c r="H15" s="18"/>
    </row>
    <row r="16" spans="1:8" ht="15.75">
      <c r="A16" s="112" t="s">
        <v>135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92</v>
      </c>
      <c r="B17" s="13"/>
      <c r="C17" s="14"/>
      <c r="D17" s="15">
        <v>1</v>
      </c>
      <c r="E17" s="16">
        <v>548669</v>
      </c>
      <c r="F17" s="16">
        <v>84784</v>
      </c>
      <c r="G17" s="119">
        <f aca="true" t="shared" si="0" ref="G17:G22">F17/E17</f>
        <v>0.1545266818427868</v>
      </c>
      <c r="H17" s="18"/>
    </row>
    <row r="18" spans="1:8" ht="15.75">
      <c r="A18" s="114" t="s">
        <v>139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16</v>
      </c>
      <c r="B19" s="13"/>
      <c r="C19" s="14"/>
      <c r="D19" s="15">
        <v>3</v>
      </c>
      <c r="E19" s="16">
        <v>1220967</v>
      </c>
      <c r="F19" s="16">
        <v>352444</v>
      </c>
      <c r="G19" s="119">
        <f t="shared" si="0"/>
        <v>0.28865972626614805</v>
      </c>
      <c r="H19" s="18"/>
    </row>
    <row r="20" spans="1:8" ht="15.75">
      <c r="A20" s="112" t="s">
        <v>67</v>
      </c>
      <c r="B20" s="13"/>
      <c r="C20" s="14"/>
      <c r="D20" s="15">
        <v>1</v>
      </c>
      <c r="E20" s="16">
        <v>57567</v>
      </c>
      <c r="F20" s="16">
        <v>14620.5</v>
      </c>
      <c r="G20" s="119">
        <f t="shared" si="0"/>
        <v>0.25397363072593676</v>
      </c>
      <c r="H20" s="18"/>
    </row>
    <row r="21" spans="1:8" ht="15.75">
      <c r="A21" s="112" t="s">
        <v>118</v>
      </c>
      <c r="B21" s="13"/>
      <c r="C21" s="14"/>
      <c r="D21" s="15">
        <v>1</v>
      </c>
      <c r="E21" s="16">
        <v>54608</v>
      </c>
      <c r="F21" s="16">
        <v>4104</v>
      </c>
      <c r="G21" s="119">
        <f t="shared" si="0"/>
        <v>0.07515382361558746</v>
      </c>
      <c r="H21" s="18"/>
    </row>
    <row r="22" spans="1:8" ht="15.75">
      <c r="A22" s="112" t="s">
        <v>19</v>
      </c>
      <c r="B22" s="13"/>
      <c r="C22" s="14"/>
      <c r="D22" s="15">
        <v>1</v>
      </c>
      <c r="E22" s="16">
        <v>29736</v>
      </c>
      <c r="F22" s="16">
        <v>10987</v>
      </c>
      <c r="G22" s="119">
        <f t="shared" si="0"/>
        <v>0.36948479956954533</v>
      </c>
      <c r="H22" s="18"/>
    </row>
    <row r="23" spans="1:8" ht="15.75">
      <c r="A23" s="112" t="s">
        <v>141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20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4</v>
      </c>
      <c r="E25" s="16">
        <v>903183</v>
      </c>
      <c r="F25" s="16">
        <v>233614</v>
      </c>
      <c r="G25" s="119">
        <f>F25/E25</f>
        <v>0.2586563298910631</v>
      </c>
      <c r="H25" s="18"/>
    </row>
    <row r="26" spans="1:8" ht="15.75">
      <c r="A26" s="113" t="s">
        <v>23</v>
      </c>
      <c r="B26" s="13"/>
      <c r="C26" s="14"/>
      <c r="D26" s="15">
        <v>10</v>
      </c>
      <c r="E26" s="16">
        <v>153379</v>
      </c>
      <c r="F26" s="16">
        <v>153379</v>
      </c>
      <c r="G26" s="119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>
        <v>33065</v>
      </c>
      <c r="F28" s="16">
        <v>-5385</v>
      </c>
      <c r="G28" s="119">
        <f aca="true" t="shared" si="1" ref="G28:G34">F28/E28</f>
        <v>-0.16286103130198096</v>
      </c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164437</v>
      </c>
      <c r="F29" s="16">
        <v>46449</v>
      </c>
      <c r="G29" s="119">
        <f t="shared" si="1"/>
        <v>0.2824729227606925</v>
      </c>
      <c r="H29" s="18"/>
    </row>
    <row r="30" spans="1:8" ht="15.75">
      <c r="A30" s="114" t="s">
        <v>77</v>
      </c>
      <c r="B30" s="13"/>
      <c r="C30" s="14"/>
      <c r="D30" s="15">
        <v>1</v>
      </c>
      <c r="E30" s="16">
        <v>92519</v>
      </c>
      <c r="F30" s="16">
        <v>18379</v>
      </c>
      <c r="G30" s="119">
        <f t="shared" si="1"/>
        <v>0.19865108788465072</v>
      </c>
      <c r="H30" s="18"/>
    </row>
    <row r="31" spans="1:8" ht="15.75">
      <c r="A31" s="114" t="s">
        <v>94</v>
      </c>
      <c r="B31" s="13"/>
      <c r="C31" s="14"/>
      <c r="D31" s="15">
        <v>1</v>
      </c>
      <c r="E31" s="16">
        <v>166185</v>
      </c>
      <c r="F31" s="16">
        <v>36134</v>
      </c>
      <c r="G31" s="119">
        <f t="shared" si="1"/>
        <v>0.21743237957697747</v>
      </c>
      <c r="H31" s="18"/>
    </row>
    <row r="32" spans="1:8" ht="15.75">
      <c r="A32" s="114" t="s">
        <v>133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30</v>
      </c>
      <c r="B33" s="13"/>
      <c r="C33" s="14"/>
      <c r="D33" s="15">
        <v>2</v>
      </c>
      <c r="E33" s="16">
        <v>339651</v>
      </c>
      <c r="F33" s="16">
        <v>100729.5</v>
      </c>
      <c r="G33" s="119">
        <f t="shared" si="1"/>
        <v>0.2965676532676188</v>
      </c>
      <c r="H33" s="18"/>
    </row>
    <row r="34" spans="1:8" ht="15.75">
      <c r="A34" s="114" t="s">
        <v>90</v>
      </c>
      <c r="B34" s="13"/>
      <c r="C34" s="14"/>
      <c r="D34" s="15">
        <v>5</v>
      </c>
      <c r="E34" s="16">
        <v>1845412</v>
      </c>
      <c r="F34" s="16">
        <v>429618.5</v>
      </c>
      <c r="G34" s="119">
        <f t="shared" si="1"/>
        <v>0.23280356906750363</v>
      </c>
      <c r="H34" s="18"/>
    </row>
    <row r="35" spans="1:8" ht="15">
      <c r="A35" s="20" t="s">
        <v>31</v>
      </c>
      <c r="B35" s="13"/>
      <c r="C35" s="14"/>
      <c r="D35" s="21"/>
      <c r="E35" s="70">
        <v>16900</v>
      </c>
      <c r="F35" s="16">
        <v>3380</v>
      </c>
      <c r="G35" s="120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60</v>
      </c>
      <c r="E39" s="31">
        <f>SUM(E9:E38)</f>
        <v>10221944</v>
      </c>
      <c r="F39" s="31">
        <f>SUM(F9:F38)</f>
        <v>2279939</v>
      </c>
      <c r="G39" s="107">
        <f>F39/E39</f>
        <v>0.22304358153400175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89</v>
      </c>
      <c r="E44" s="122">
        <v>9671009.2</v>
      </c>
      <c r="F44" s="16">
        <v>376061.14</v>
      </c>
      <c r="G44" s="119">
        <f>1-(+F44/E44)</f>
        <v>0.9611145918463194</v>
      </c>
      <c r="H44" s="18"/>
    </row>
    <row r="45" spans="1:8" ht="15.75">
      <c r="A45" s="45" t="s">
        <v>40</v>
      </c>
      <c r="B45" s="46"/>
      <c r="C45" s="14"/>
      <c r="D45" s="15">
        <v>3</v>
      </c>
      <c r="E45" s="122">
        <v>208710.7</v>
      </c>
      <c r="F45" s="16">
        <v>16701.8</v>
      </c>
      <c r="G45" s="119">
        <f>1-(+F45/E45)</f>
        <v>0.9199763117080245</v>
      </c>
      <c r="H45" s="18"/>
    </row>
    <row r="46" spans="1:8" ht="15.75">
      <c r="A46" s="45" t="s">
        <v>41</v>
      </c>
      <c r="B46" s="46"/>
      <c r="C46" s="14"/>
      <c r="D46" s="15">
        <v>182</v>
      </c>
      <c r="E46" s="122">
        <v>9731510.75</v>
      </c>
      <c r="F46" s="16">
        <v>570575.29</v>
      </c>
      <c r="G46" s="119">
        <f>1-(+F46/E46)</f>
        <v>0.941368272135958</v>
      </c>
      <c r="H46" s="18"/>
    </row>
    <row r="47" spans="1:8" ht="15.75">
      <c r="A47" s="45" t="s">
        <v>42</v>
      </c>
      <c r="B47" s="46"/>
      <c r="C47" s="14"/>
      <c r="D47" s="15">
        <v>6</v>
      </c>
      <c r="E47" s="122">
        <v>2763217.75</v>
      </c>
      <c r="F47" s="16">
        <v>27441.5</v>
      </c>
      <c r="G47" s="119">
        <f>1-(+F47/E47)</f>
        <v>0.9900690056004453</v>
      </c>
      <c r="H47" s="18"/>
    </row>
    <row r="48" spans="1:8" ht="15.75">
      <c r="A48" s="45" t="s">
        <v>43</v>
      </c>
      <c r="B48" s="46"/>
      <c r="C48" s="14"/>
      <c r="D48" s="15">
        <v>105</v>
      </c>
      <c r="E48" s="122">
        <v>10234807.78</v>
      </c>
      <c r="F48" s="16">
        <v>721423.14</v>
      </c>
      <c r="G48" s="119">
        <f aca="true" t="shared" si="2" ref="G48:G54">1-(+F48/E48)</f>
        <v>0.9295127807471143</v>
      </c>
      <c r="H48" s="18"/>
    </row>
    <row r="49" spans="1:8" ht="15.75">
      <c r="A49" s="45" t="s">
        <v>44</v>
      </c>
      <c r="B49" s="46"/>
      <c r="C49" s="14"/>
      <c r="D49" s="15">
        <v>2</v>
      </c>
      <c r="E49" s="122">
        <v>694434</v>
      </c>
      <c r="F49" s="16">
        <v>27495</v>
      </c>
      <c r="G49" s="119">
        <f t="shared" si="2"/>
        <v>0.9604066045153319</v>
      </c>
      <c r="H49" s="18"/>
    </row>
    <row r="50" spans="1:8" ht="15.75">
      <c r="A50" s="45" t="s">
        <v>45</v>
      </c>
      <c r="B50" s="46"/>
      <c r="C50" s="14"/>
      <c r="D50" s="15">
        <v>28</v>
      </c>
      <c r="E50" s="122">
        <v>3685727</v>
      </c>
      <c r="F50" s="16">
        <v>100404</v>
      </c>
      <c r="G50" s="119">
        <f t="shared" si="2"/>
        <v>0.9727586986230939</v>
      </c>
      <c r="H50" s="18"/>
    </row>
    <row r="51" spans="1:8" ht="15.75">
      <c r="A51" s="45" t="s">
        <v>46</v>
      </c>
      <c r="B51" s="46"/>
      <c r="C51" s="14"/>
      <c r="D51" s="15">
        <v>4</v>
      </c>
      <c r="E51" s="122">
        <v>206370</v>
      </c>
      <c r="F51" s="16">
        <v>28270</v>
      </c>
      <c r="G51" s="119">
        <f t="shared" si="2"/>
        <v>0.8630130348403353</v>
      </c>
      <c r="H51" s="18"/>
    </row>
    <row r="52" spans="1:8" ht="15.75">
      <c r="A52" s="78" t="s">
        <v>47</v>
      </c>
      <c r="B52" s="46"/>
      <c r="C52" s="14"/>
      <c r="D52" s="15">
        <v>11</v>
      </c>
      <c r="E52" s="122">
        <v>494725</v>
      </c>
      <c r="F52" s="16">
        <v>64380</v>
      </c>
      <c r="G52" s="119">
        <f t="shared" si="2"/>
        <v>0.8698670978826621</v>
      </c>
      <c r="H52" s="18"/>
    </row>
    <row r="53" spans="1:8" ht="15.75">
      <c r="A53" s="79" t="s">
        <v>68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119</v>
      </c>
      <c r="B54" s="46"/>
      <c r="C54" s="14"/>
      <c r="D54" s="15">
        <v>1112</v>
      </c>
      <c r="E54" s="122">
        <v>66756688.58</v>
      </c>
      <c r="F54" s="16">
        <v>7815935.45</v>
      </c>
      <c r="G54" s="119">
        <f t="shared" si="2"/>
        <v>0.8829190659954091</v>
      </c>
      <c r="H54" s="18"/>
    </row>
    <row r="55" spans="1:8" ht="15.75">
      <c r="A55" s="126" t="s">
        <v>120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48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50</v>
      </c>
      <c r="B59" s="46"/>
      <c r="C59" s="14"/>
      <c r="D59" s="21"/>
      <c r="E59" s="70"/>
      <c r="F59" s="16">
        <v>0.75</v>
      </c>
      <c r="G59" s="120"/>
      <c r="H59" s="18"/>
    </row>
    <row r="60" spans="1:8" ht="15">
      <c r="A60" s="20" t="s">
        <v>33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51</v>
      </c>
      <c r="B62" s="28"/>
      <c r="C62" s="29"/>
      <c r="D62" s="30">
        <f>SUM(D44:D58)</f>
        <v>1542</v>
      </c>
      <c r="E62" s="31">
        <f>SUM(E44:E61)</f>
        <v>104447200.75999999</v>
      </c>
      <c r="F62" s="31">
        <f>SUM(F44:F61)</f>
        <v>9748688.07</v>
      </c>
      <c r="G62" s="111">
        <f>1-(+F62/E62)</f>
        <v>0.9066639603640441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52</v>
      </c>
      <c r="B64" s="56"/>
      <c r="C64" s="56"/>
      <c r="D64" s="56"/>
      <c r="E64" s="56"/>
      <c r="F64" s="57">
        <f>F62+F39</f>
        <v>12028627.07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442959</v>
      </c>
      <c r="F10" s="16">
        <v>109322.5</v>
      </c>
      <c r="G10" s="119">
        <f>F10/E10</f>
        <v>0.24680049395090742</v>
      </c>
      <c r="H10" s="18"/>
    </row>
    <row r="11" spans="1:8" ht="15.75">
      <c r="A11" s="112" t="s">
        <v>85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27</v>
      </c>
      <c r="B12" s="13"/>
      <c r="C12" s="14"/>
      <c r="D12" s="15"/>
      <c r="E12" s="121"/>
      <c r="F12" s="16"/>
      <c r="G12" s="119"/>
      <c r="H12" s="18"/>
    </row>
    <row r="13" spans="1:8" ht="15.75">
      <c r="A13" s="112" t="s">
        <v>86</v>
      </c>
      <c r="B13" s="13"/>
      <c r="C13" s="14"/>
      <c r="D13" s="15">
        <v>9</v>
      </c>
      <c r="E13" s="121">
        <v>839017</v>
      </c>
      <c r="F13" s="16">
        <v>186993.5</v>
      </c>
      <c r="G13" s="119">
        <f aca="true" t="shared" si="0" ref="G13:G18">F13/E13</f>
        <v>0.22287212297247852</v>
      </c>
      <c r="H13" s="18"/>
    </row>
    <row r="14" spans="1:8" ht="15.75">
      <c r="A14" s="112" t="s">
        <v>116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137</v>
      </c>
      <c r="B15" s="13"/>
      <c r="C15" s="14"/>
      <c r="D15" s="15">
        <v>1</v>
      </c>
      <c r="E15" s="121">
        <v>124537</v>
      </c>
      <c r="F15" s="16">
        <v>36075</v>
      </c>
      <c r="G15" s="119">
        <f t="shared" si="0"/>
        <v>0.2896729486016204</v>
      </c>
      <c r="H15" s="18"/>
    </row>
    <row r="16" spans="1:8" ht="15.75">
      <c r="A16" s="112" t="s">
        <v>149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62</v>
      </c>
      <c r="B17" s="13"/>
      <c r="C17" s="14"/>
      <c r="D17" s="15">
        <v>1</v>
      </c>
      <c r="E17" s="121">
        <v>164409</v>
      </c>
      <c r="F17" s="16">
        <v>9399</v>
      </c>
      <c r="G17" s="119">
        <f t="shared" si="0"/>
        <v>0.05716840318960641</v>
      </c>
      <c r="H17" s="18"/>
    </row>
    <row r="18" spans="1:8" ht="15.75">
      <c r="A18" s="112" t="s">
        <v>15</v>
      </c>
      <c r="B18" s="13"/>
      <c r="C18" s="14"/>
      <c r="D18" s="15">
        <v>1</v>
      </c>
      <c r="E18" s="121">
        <v>548305</v>
      </c>
      <c r="F18" s="16">
        <v>61965.5</v>
      </c>
      <c r="G18" s="119">
        <f t="shared" si="0"/>
        <v>0.11301283045020563</v>
      </c>
      <c r="H18" s="18"/>
    </row>
    <row r="19" spans="1:8" ht="15.75">
      <c r="A19" s="112" t="s">
        <v>16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138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87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118</v>
      </c>
      <c r="B22" s="13"/>
      <c r="C22" s="14"/>
      <c r="D22" s="15">
        <v>1</v>
      </c>
      <c r="E22" s="121">
        <v>104273</v>
      </c>
      <c r="F22" s="16">
        <v>31883</v>
      </c>
      <c r="G22" s="119">
        <f>F22/E22</f>
        <v>0.30576467541933194</v>
      </c>
      <c r="H22" s="18"/>
    </row>
    <row r="23" spans="1:8" ht="15.75">
      <c r="A23" s="112" t="s">
        <v>83</v>
      </c>
      <c r="B23" s="13"/>
      <c r="C23" s="14"/>
      <c r="D23" s="15">
        <v>1</v>
      </c>
      <c r="E23" s="121">
        <v>47155</v>
      </c>
      <c r="F23" s="16">
        <v>6329</v>
      </c>
      <c r="G23" s="119">
        <f>F23/E23</f>
        <v>0.13421694412045382</v>
      </c>
      <c r="H23" s="18"/>
    </row>
    <row r="24" spans="1:8" ht="15.75">
      <c r="A24" s="112" t="s">
        <v>88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1</v>
      </c>
      <c r="E25" s="121">
        <v>30980</v>
      </c>
      <c r="F25" s="16">
        <v>9274</v>
      </c>
      <c r="G25" s="119">
        <f>F25/E25</f>
        <v>0.29935442220787606</v>
      </c>
      <c r="H25" s="18"/>
    </row>
    <row r="26" spans="1:8" ht="15.75">
      <c r="A26" s="113" t="s">
        <v>23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26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126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89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144</v>
      </c>
      <c r="B32" s="13"/>
      <c r="C32" s="14"/>
      <c r="D32" s="15">
        <v>1</v>
      </c>
      <c r="E32" s="16">
        <v>73931</v>
      </c>
      <c r="F32" s="16">
        <v>31888</v>
      </c>
      <c r="G32" s="119">
        <f>F32/E32</f>
        <v>0.43132109669827273</v>
      </c>
      <c r="H32" s="18"/>
    </row>
    <row r="33" spans="1:8" ht="15.75">
      <c r="A33" s="114" t="s">
        <v>30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90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31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19</v>
      </c>
      <c r="E39" s="31">
        <f>SUM(E9:E38)</f>
        <v>2375566</v>
      </c>
      <c r="F39" s="31">
        <f>SUM(F9:F38)</f>
        <v>483129.5</v>
      </c>
      <c r="G39" s="107">
        <f>F39/E39</f>
        <v>0.2033744800186566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26</v>
      </c>
      <c r="E44" s="16">
        <v>2908564.05</v>
      </c>
      <c r="F44" s="16">
        <v>187130.9</v>
      </c>
      <c r="G44" s="119">
        <f>1-(+F44/E44)</f>
        <v>0.9356621010288565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41</v>
      </c>
      <c r="B46" s="46"/>
      <c r="C46" s="14"/>
      <c r="D46" s="15">
        <v>156</v>
      </c>
      <c r="E46" s="16">
        <v>9849832.75</v>
      </c>
      <c r="F46" s="16">
        <v>691875.38</v>
      </c>
      <c r="G46" s="119">
        <f aca="true" t="shared" si="1" ref="G46:G52">1-(+F46/E46)</f>
        <v>0.9297576519763749</v>
      </c>
      <c r="H46" s="18"/>
    </row>
    <row r="47" spans="1:8" ht="15.75">
      <c r="A47" s="45" t="s">
        <v>42</v>
      </c>
      <c r="B47" s="46"/>
      <c r="C47" s="14"/>
      <c r="D47" s="15">
        <v>31</v>
      </c>
      <c r="E47" s="16">
        <v>1834129</v>
      </c>
      <c r="F47" s="16">
        <v>219697.84</v>
      </c>
      <c r="G47" s="119">
        <f t="shared" si="1"/>
        <v>0.8802168004540575</v>
      </c>
      <c r="H47" s="18"/>
    </row>
    <row r="48" spans="1:8" ht="15.75">
      <c r="A48" s="45" t="s">
        <v>43</v>
      </c>
      <c r="B48" s="46"/>
      <c r="C48" s="14"/>
      <c r="D48" s="15">
        <v>132</v>
      </c>
      <c r="E48" s="16">
        <v>9165461</v>
      </c>
      <c r="F48" s="16">
        <v>845858.55</v>
      </c>
      <c r="G48" s="119">
        <f t="shared" si="1"/>
        <v>0.9077123834796744</v>
      </c>
      <c r="H48" s="18"/>
    </row>
    <row r="49" spans="1:8" ht="15.75">
      <c r="A49" s="45" t="s">
        <v>44</v>
      </c>
      <c r="B49" s="46"/>
      <c r="C49" s="14"/>
      <c r="D49" s="15">
        <v>6</v>
      </c>
      <c r="E49" s="16">
        <v>966181</v>
      </c>
      <c r="F49" s="16">
        <v>58746</v>
      </c>
      <c r="G49" s="119">
        <f t="shared" si="1"/>
        <v>0.939197727961945</v>
      </c>
      <c r="H49" s="18"/>
    </row>
    <row r="50" spans="1:8" ht="15.75">
      <c r="A50" s="45" t="s">
        <v>45</v>
      </c>
      <c r="B50" s="46"/>
      <c r="C50" s="14"/>
      <c r="D50" s="15">
        <v>6</v>
      </c>
      <c r="E50" s="16">
        <v>1513680</v>
      </c>
      <c r="F50" s="16">
        <v>124095</v>
      </c>
      <c r="G50" s="119">
        <f t="shared" si="1"/>
        <v>0.918017678769621</v>
      </c>
      <c r="H50" s="18"/>
    </row>
    <row r="51" spans="1:8" ht="15.75">
      <c r="A51" s="45" t="s">
        <v>46</v>
      </c>
      <c r="B51" s="46"/>
      <c r="C51" s="14"/>
      <c r="D51" s="15">
        <v>1</v>
      </c>
      <c r="E51" s="16">
        <v>288370</v>
      </c>
      <c r="F51" s="16">
        <v>20240</v>
      </c>
      <c r="G51" s="119">
        <f t="shared" si="1"/>
        <v>0.9298123937996324</v>
      </c>
      <c r="H51" s="18"/>
    </row>
    <row r="52" spans="1:8" ht="15.75">
      <c r="A52" s="78" t="s">
        <v>47</v>
      </c>
      <c r="B52" s="46"/>
      <c r="C52" s="14"/>
      <c r="D52" s="15">
        <v>1</v>
      </c>
      <c r="E52" s="16">
        <v>1280725</v>
      </c>
      <c r="F52" s="16">
        <v>15825</v>
      </c>
      <c r="G52" s="119">
        <f t="shared" si="1"/>
        <v>0.9876437174256769</v>
      </c>
      <c r="H52" s="18"/>
    </row>
    <row r="53" spans="1:8" ht="15.75">
      <c r="A53" s="79" t="s">
        <v>68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119</v>
      </c>
      <c r="B54" s="46"/>
      <c r="C54" s="14"/>
      <c r="D54" s="15">
        <v>535</v>
      </c>
      <c r="E54" s="16">
        <v>31288791.51</v>
      </c>
      <c r="F54" s="16">
        <v>3550883.18</v>
      </c>
      <c r="G54" s="119">
        <f>1-(+F54/E54)</f>
        <v>0.8865126133470151</v>
      </c>
      <c r="H54" s="18"/>
    </row>
    <row r="55" spans="1:8" ht="15.75">
      <c r="A55" s="126" t="s">
        <v>120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48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0"/>
      <c r="F58" s="16">
        <v>103754.62</v>
      </c>
      <c r="G58" s="120"/>
      <c r="H58" s="18"/>
    </row>
    <row r="59" spans="1:8" ht="15">
      <c r="A59" s="20" t="s">
        <v>33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51</v>
      </c>
      <c r="B61" s="28"/>
      <c r="C61" s="56"/>
      <c r="D61" s="30">
        <f>SUM(D44:D57)</f>
        <v>894</v>
      </c>
      <c r="E61" s="31">
        <f>SUM(E44:E60)</f>
        <v>59095734.31</v>
      </c>
      <c r="F61" s="31">
        <f>SUM(F44:F60)</f>
        <v>5818106.47</v>
      </c>
      <c r="G61" s="111">
        <f>1-(+F61/E61)</f>
        <v>0.9015477760293187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52</v>
      </c>
      <c r="B63" s="60"/>
      <c r="C63" s="60"/>
      <c r="D63" s="56"/>
      <c r="E63" s="56"/>
      <c r="F63" s="57">
        <f>F61+F39</f>
        <v>6301235.97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56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81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141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117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82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27</v>
      </c>
      <c r="B17" s="13"/>
      <c r="C17" s="14"/>
      <c r="D17" s="15">
        <v>1</v>
      </c>
      <c r="E17" s="16">
        <v>89385</v>
      </c>
      <c r="F17" s="16">
        <v>33673</v>
      </c>
      <c r="G17" s="17">
        <f>F17/E17</f>
        <v>0.37671868881803433</v>
      </c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186619</v>
      </c>
      <c r="F18" s="16">
        <v>34786</v>
      </c>
      <c r="G18" s="17">
        <f>F18/E18</f>
        <v>0.18640117029884418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83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19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1</v>
      </c>
      <c r="E25" s="16">
        <v>18971</v>
      </c>
      <c r="F25" s="16">
        <v>2274</v>
      </c>
      <c r="G25" s="17">
        <f>F25/E25</f>
        <v>0.11986716567392336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11590</v>
      </c>
      <c r="F29" s="16">
        <v>9150</v>
      </c>
      <c r="G29" s="17">
        <f>F29/E29</f>
        <v>0.7894736842105263</v>
      </c>
      <c r="H29" s="18"/>
    </row>
    <row r="30" spans="1:8" ht="15.75">
      <c r="A30" s="114" t="s">
        <v>136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30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60</v>
      </c>
      <c r="B32" s="13"/>
      <c r="C32" s="14"/>
      <c r="D32" s="15">
        <v>1</v>
      </c>
      <c r="E32" s="16">
        <v>113979</v>
      </c>
      <c r="F32" s="16">
        <v>22596</v>
      </c>
      <c r="G32" s="17">
        <f>F32/E32</f>
        <v>0.19824704550838312</v>
      </c>
      <c r="H32" s="18"/>
    </row>
    <row r="33" spans="1:8" ht="15.75">
      <c r="A33" s="114" t="s">
        <v>75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143</v>
      </c>
      <c r="B34" s="13"/>
      <c r="C34" s="14"/>
      <c r="D34" s="15">
        <v>5</v>
      </c>
      <c r="E34" s="16">
        <v>367597</v>
      </c>
      <c r="F34" s="16">
        <v>112035.5</v>
      </c>
      <c r="G34" s="17">
        <f>F34/E34</f>
        <v>0.3047780585804563</v>
      </c>
      <c r="H34" s="18"/>
    </row>
    <row r="35" spans="1:8" ht="15">
      <c r="A35" s="20" t="s">
        <v>31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11</v>
      </c>
      <c r="E39" s="31">
        <f>SUM(E9:E38)</f>
        <v>788141</v>
      </c>
      <c r="F39" s="31">
        <f>SUM(F9:F38)</f>
        <v>214514.5</v>
      </c>
      <c r="G39" s="32">
        <f>F39/E39</f>
        <v>0.2721778209736583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40</v>
      </c>
      <c r="E44" s="16">
        <v>3121297.9</v>
      </c>
      <c r="F44" s="16">
        <v>182263.43</v>
      </c>
      <c r="G44" s="17">
        <f>1-(+F44/E44)</f>
        <v>0.941606525285523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41</v>
      </c>
      <c r="B46" s="46"/>
      <c r="C46" s="14"/>
      <c r="D46" s="15">
        <v>40</v>
      </c>
      <c r="E46" s="16">
        <v>2427356.5</v>
      </c>
      <c r="F46" s="16">
        <v>229396.47</v>
      </c>
      <c r="G46" s="17">
        <f>1-(+F46/E46)</f>
        <v>0.9054953526603942</v>
      </c>
      <c r="H46" s="18"/>
    </row>
    <row r="47" spans="1:8" ht="15.75">
      <c r="A47" s="45" t="s">
        <v>42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43</v>
      </c>
      <c r="B48" s="46"/>
      <c r="C48" s="14"/>
      <c r="D48" s="15">
        <v>33</v>
      </c>
      <c r="E48" s="16">
        <v>2487111.14</v>
      </c>
      <c r="F48" s="16">
        <v>165408.9</v>
      </c>
      <c r="G48" s="17">
        <f>1-(+F48/E48)</f>
        <v>0.9334935631384772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4</v>
      </c>
      <c r="E50" s="16">
        <v>162660</v>
      </c>
      <c r="F50" s="16">
        <v>18495</v>
      </c>
      <c r="G50" s="17">
        <f>1-(+F50/E50)</f>
        <v>0.8862965695315381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69</v>
      </c>
      <c r="B53" s="48"/>
      <c r="C53" s="14"/>
      <c r="D53" s="123">
        <v>331</v>
      </c>
      <c r="E53" s="124">
        <v>20624863.82</v>
      </c>
      <c r="F53" s="124">
        <v>2614458.77</v>
      </c>
      <c r="G53" s="17">
        <f>1-(+F53/E53)</f>
        <v>0.873237525696303</v>
      </c>
      <c r="H53" s="18"/>
    </row>
    <row r="54" spans="1:8" ht="15.75">
      <c r="A54" s="45" t="s">
        <v>70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48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49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33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51</v>
      </c>
      <c r="B60" s="28"/>
      <c r="C60" s="29"/>
      <c r="D60" s="30">
        <f>SUM(D44:D56)</f>
        <v>448</v>
      </c>
      <c r="E60" s="31">
        <f>SUM(E44:E59)</f>
        <v>28823289.36</v>
      </c>
      <c r="F60" s="31">
        <f>SUM(F44:F59)</f>
        <v>3210022.5700000003</v>
      </c>
      <c r="G60" s="32">
        <f>1-(F60/E60)</f>
        <v>0.8886309425025319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52</v>
      </c>
      <c r="B62" s="56"/>
      <c r="C62" s="59"/>
      <c r="D62" s="75"/>
      <c r="E62" s="56"/>
      <c r="F62" s="57">
        <f>F60+F39</f>
        <v>3424537.0700000003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NOVEMBER 2017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110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124560</v>
      </c>
      <c r="F10" s="16">
        <v>24172</v>
      </c>
      <c r="G10" s="17">
        <f>F10/E10</f>
        <v>0.19405908798972382</v>
      </c>
      <c r="H10" s="103"/>
    </row>
    <row r="11" spans="1:8" ht="15.75">
      <c r="A11" s="112" t="s">
        <v>59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73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14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75</v>
      </c>
      <c r="B14" s="13"/>
      <c r="C14" s="14"/>
      <c r="D14" s="15">
        <v>9</v>
      </c>
      <c r="E14" s="16">
        <v>651039</v>
      </c>
      <c r="F14" s="16">
        <v>116742.5</v>
      </c>
      <c r="G14" s="17">
        <f>F14/E14</f>
        <v>0.17931721448331053</v>
      </c>
      <c r="H14" s="103"/>
    </row>
    <row r="15" spans="1:8" ht="15.75">
      <c r="A15" s="112" t="s">
        <v>27</v>
      </c>
      <c r="B15" s="13"/>
      <c r="C15" s="14"/>
      <c r="D15" s="15">
        <v>2</v>
      </c>
      <c r="E15" s="16">
        <v>429735</v>
      </c>
      <c r="F15" s="16">
        <v>161432</v>
      </c>
      <c r="G15" s="17">
        <f>F15/E15</f>
        <v>0.3756547639824543</v>
      </c>
      <c r="H15" s="103"/>
    </row>
    <row r="16" spans="1:8" ht="15.75">
      <c r="A16" s="112" t="s">
        <v>76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118</v>
      </c>
      <c r="B17" s="13"/>
      <c r="C17" s="14"/>
      <c r="D17" s="15">
        <v>1</v>
      </c>
      <c r="E17" s="16">
        <v>105524</v>
      </c>
      <c r="F17" s="16">
        <v>39887</v>
      </c>
      <c r="G17" s="17">
        <f>F17/E17</f>
        <v>0.37798984117357187</v>
      </c>
      <c r="H17" s="103"/>
    </row>
    <row r="18" spans="1:8" ht="15.75">
      <c r="A18" s="112" t="s">
        <v>15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17</v>
      </c>
      <c r="B19" s="13"/>
      <c r="C19" s="14"/>
      <c r="D19" s="15">
        <v>1</v>
      </c>
      <c r="E19" s="16">
        <v>370784</v>
      </c>
      <c r="F19" s="16">
        <v>88882</v>
      </c>
      <c r="G19" s="17">
        <f>F19/E19</f>
        <v>0.23971368775351687</v>
      </c>
      <c r="H19" s="103"/>
    </row>
    <row r="20" spans="1:8" ht="15.75">
      <c r="A20" s="112" t="s">
        <v>109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111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19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125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20</v>
      </c>
      <c r="B24" s="13"/>
      <c r="C24" s="14"/>
      <c r="D24" s="15">
        <v>2</v>
      </c>
      <c r="E24" s="16">
        <v>399449</v>
      </c>
      <c r="F24" s="16">
        <v>88757</v>
      </c>
      <c r="G24" s="17">
        <f>F24/E24</f>
        <v>0.22219857854194153</v>
      </c>
      <c r="H24" s="103"/>
    </row>
    <row r="25" spans="1:8" ht="15.75">
      <c r="A25" s="113" t="s">
        <v>22</v>
      </c>
      <c r="B25" s="13"/>
      <c r="C25" s="14"/>
      <c r="D25" s="15">
        <v>2</v>
      </c>
      <c r="E25" s="16">
        <v>68626</v>
      </c>
      <c r="F25" s="16">
        <v>22633</v>
      </c>
      <c r="G25" s="17">
        <f>F25/E25</f>
        <v>0.329802115816163</v>
      </c>
      <c r="H25" s="103"/>
    </row>
    <row r="26" spans="1:8" ht="15.75">
      <c r="A26" s="113" t="s">
        <v>23</v>
      </c>
      <c r="B26" s="13"/>
      <c r="C26" s="14"/>
      <c r="D26" s="15">
        <v>4</v>
      </c>
      <c r="E26" s="16">
        <v>20585</v>
      </c>
      <c r="F26" s="16">
        <v>20585</v>
      </c>
      <c r="G26" s="17">
        <f>F26/E26</f>
        <v>1</v>
      </c>
      <c r="H26" s="103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25</v>
      </c>
      <c r="B28" s="13"/>
      <c r="C28" s="14"/>
      <c r="D28" s="15"/>
      <c r="E28" s="16">
        <v>4605</v>
      </c>
      <c r="F28" s="16">
        <v>4605</v>
      </c>
      <c r="G28" s="17">
        <f>F28/E28</f>
        <v>1</v>
      </c>
      <c r="H28" s="103"/>
    </row>
    <row r="29" spans="1:8" ht="15.75">
      <c r="A29" s="114" t="s">
        <v>112</v>
      </c>
      <c r="B29" s="13"/>
      <c r="C29" s="14"/>
      <c r="D29" s="15">
        <v>1</v>
      </c>
      <c r="E29" s="16">
        <v>87406</v>
      </c>
      <c r="F29" s="16">
        <v>34123.5</v>
      </c>
      <c r="G29" s="17">
        <f>F29/E29</f>
        <v>0.39040226071436746</v>
      </c>
      <c r="H29" s="103"/>
    </row>
    <row r="30" spans="1:8" ht="15.75">
      <c r="A30" s="114" t="s">
        <v>146</v>
      </c>
      <c r="B30" s="13"/>
      <c r="C30" s="14"/>
      <c r="D30" s="15">
        <v>1</v>
      </c>
      <c r="E30" s="16">
        <v>244765</v>
      </c>
      <c r="F30" s="16">
        <v>106554.5</v>
      </c>
      <c r="G30" s="17">
        <f>F30/E30</f>
        <v>0.4353338916920311</v>
      </c>
      <c r="H30" s="103"/>
    </row>
    <row r="31" spans="1:8" ht="15.75">
      <c r="A31" s="114" t="s">
        <v>78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115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77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113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31</v>
      </c>
      <c r="B35" s="13"/>
      <c r="C35" s="14"/>
      <c r="D35" s="21"/>
      <c r="E35" s="70">
        <v>33065</v>
      </c>
      <c r="F35" s="16">
        <v>4690</v>
      </c>
      <c r="G35" s="23"/>
      <c r="H35" s="103"/>
    </row>
    <row r="36" spans="1:8" ht="15">
      <c r="A36" s="20" t="s">
        <v>50</v>
      </c>
      <c r="B36" s="13"/>
      <c r="C36" s="14"/>
      <c r="D36" s="21"/>
      <c r="E36" s="70">
        <v>5</v>
      </c>
      <c r="F36" s="16">
        <v>5</v>
      </c>
      <c r="G36" s="23"/>
      <c r="H36" s="103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34</v>
      </c>
      <c r="B39" s="28"/>
      <c r="C39" s="29"/>
      <c r="D39" s="30">
        <f>SUM(D9:D38)</f>
        <v>24</v>
      </c>
      <c r="E39" s="31">
        <f>SUM(E9:E38)</f>
        <v>2540148</v>
      </c>
      <c r="F39" s="31">
        <f>SUM(F9:F38)</f>
        <v>713068.5</v>
      </c>
      <c r="G39" s="32">
        <f>F39/E39</f>
        <v>0.2807192730502317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105"/>
    </row>
    <row r="44" spans="1:8" ht="15.75">
      <c r="A44" s="45" t="s">
        <v>39</v>
      </c>
      <c r="B44" s="46"/>
      <c r="C44" s="14"/>
      <c r="D44" s="15">
        <v>37</v>
      </c>
      <c r="E44" s="16">
        <v>579294.05</v>
      </c>
      <c r="F44" s="16">
        <v>62672.65</v>
      </c>
      <c r="G44" s="17">
        <f>1-(+F44/E44)</f>
        <v>0.8918120253436057</v>
      </c>
      <c r="H44" s="103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41</v>
      </c>
      <c r="B46" s="46"/>
      <c r="C46" s="14"/>
      <c r="D46" s="15">
        <v>136</v>
      </c>
      <c r="E46" s="16">
        <v>4825343.75</v>
      </c>
      <c r="F46" s="16">
        <v>370386.71</v>
      </c>
      <c r="G46" s="17">
        <f aca="true" t="shared" si="0" ref="G46:G52">1-(+F46/E46)</f>
        <v>0.9232413835801854</v>
      </c>
      <c r="H46" s="103"/>
    </row>
    <row r="47" spans="1:8" ht="15.75">
      <c r="A47" s="45" t="s">
        <v>42</v>
      </c>
      <c r="B47" s="46"/>
      <c r="C47" s="14"/>
      <c r="D47" s="15">
        <v>25</v>
      </c>
      <c r="E47" s="16">
        <v>1473948.5</v>
      </c>
      <c r="F47" s="16">
        <v>108355</v>
      </c>
      <c r="G47" s="17">
        <f t="shared" si="0"/>
        <v>0.9264865767019675</v>
      </c>
      <c r="H47" s="103"/>
    </row>
    <row r="48" spans="1:8" ht="15.75">
      <c r="A48" s="45" t="s">
        <v>43</v>
      </c>
      <c r="B48" s="46"/>
      <c r="C48" s="14"/>
      <c r="D48" s="15">
        <v>99</v>
      </c>
      <c r="E48" s="16">
        <v>5186384</v>
      </c>
      <c r="F48" s="16">
        <v>434120.98</v>
      </c>
      <c r="G48" s="17">
        <f t="shared" si="0"/>
        <v>0.9162960205029169</v>
      </c>
      <c r="H48" s="103"/>
    </row>
    <row r="49" spans="1:8" ht="15.75">
      <c r="A49" s="45" t="s">
        <v>44</v>
      </c>
      <c r="B49" s="46"/>
      <c r="C49" s="14"/>
      <c r="D49" s="15">
        <v>2</v>
      </c>
      <c r="E49" s="16">
        <v>207676</v>
      </c>
      <c r="F49" s="16">
        <v>29565</v>
      </c>
      <c r="G49" s="17">
        <f t="shared" si="0"/>
        <v>0.8576388220112098</v>
      </c>
      <c r="H49" s="103"/>
    </row>
    <row r="50" spans="1:8" ht="15.75">
      <c r="A50" s="45" t="s">
        <v>45</v>
      </c>
      <c r="B50" s="46"/>
      <c r="C50" s="14"/>
      <c r="D50" s="15">
        <v>9</v>
      </c>
      <c r="E50" s="16">
        <v>1357240</v>
      </c>
      <c r="F50" s="16">
        <v>66320</v>
      </c>
      <c r="G50" s="17">
        <f t="shared" si="0"/>
        <v>0.9511361292033833</v>
      </c>
      <c r="H50" s="103"/>
    </row>
    <row r="51" spans="1:8" ht="15.75">
      <c r="A51" s="45" t="s">
        <v>46</v>
      </c>
      <c r="B51" s="46"/>
      <c r="C51" s="14"/>
      <c r="D51" s="15">
        <v>4</v>
      </c>
      <c r="E51" s="16">
        <v>600960</v>
      </c>
      <c r="F51" s="16">
        <v>62130</v>
      </c>
      <c r="G51" s="17">
        <f t="shared" si="0"/>
        <v>0.8966154153354633</v>
      </c>
      <c r="H51" s="103"/>
    </row>
    <row r="52" spans="1:8" ht="15.75">
      <c r="A52" s="45" t="s">
        <v>47</v>
      </c>
      <c r="B52" s="46"/>
      <c r="C52" s="14"/>
      <c r="D52" s="15">
        <v>2</v>
      </c>
      <c r="E52" s="16">
        <v>266350</v>
      </c>
      <c r="F52" s="16">
        <v>11251</v>
      </c>
      <c r="G52" s="17">
        <f t="shared" si="0"/>
        <v>0.9577585883236344</v>
      </c>
      <c r="H52" s="103"/>
    </row>
    <row r="53" spans="1:8" ht="15.75">
      <c r="A53" s="47" t="s">
        <v>68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69</v>
      </c>
      <c r="B54" s="48"/>
      <c r="C54" s="14"/>
      <c r="D54" s="15">
        <v>557</v>
      </c>
      <c r="E54" s="16">
        <v>27135706.46</v>
      </c>
      <c r="F54" s="16">
        <v>3149607.33</v>
      </c>
      <c r="G54" s="17">
        <f>1-(+F54/E54)</f>
        <v>0.883931257340112</v>
      </c>
      <c r="H54" s="103"/>
    </row>
    <row r="55" spans="1:8" ht="15.75">
      <c r="A55" s="45" t="s">
        <v>70</v>
      </c>
      <c r="B55" s="48"/>
      <c r="C55" s="14"/>
      <c r="D55" s="15">
        <v>10</v>
      </c>
      <c r="E55" s="16">
        <v>901795.52</v>
      </c>
      <c r="F55" s="16">
        <v>53595.54</v>
      </c>
      <c r="G55" s="17">
        <f>1-(+F55/E55)</f>
        <v>0.9405679682241047</v>
      </c>
      <c r="H55" s="103"/>
    </row>
    <row r="56" spans="1:8" ht="15">
      <c r="A56" s="20" t="s">
        <v>48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49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50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33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51</v>
      </c>
      <c r="B61" s="51"/>
      <c r="C61" s="51"/>
      <c r="D61" s="30">
        <f>SUM(D44:D57)</f>
        <v>881</v>
      </c>
      <c r="E61" s="31">
        <f>SUM(E44:E60)</f>
        <v>42534698.28000001</v>
      </c>
      <c r="F61" s="31">
        <f>SUM(F44:F60)</f>
        <v>4348004.21</v>
      </c>
      <c r="G61" s="32">
        <f>1-(F61/E61)</f>
        <v>0.8977774761354202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52</v>
      </c>
      <c r="B63" s="56"/>
      <c r="C63" s="56"/>
      <c r="D63" s="75"/>
      <c r="E63" s="56"/>
      <c r="F63" s="57">
        <f>F61+F39</f>
        <v>5061072.71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98</v>
      </c>
      <c r="B3" s="56"/>
      <c r="C3" s="29"/>
      <c r="D3" s="29"/>
    </row>
    <row r="4" spans="1:4" ht="23.25">
      <c r="A4" s="81" t="str">
        <f>ARG!$A$3</f>
        <v>MONTH ENDED:    NOVEMBER 2017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99</v>
      </c>
      <c r="B6" s="84">
        <f>ARG!$D$39+LADYLUCK!$D$39+HOLLYWOOD!$D$40+HARNKC!$D$40+ISLE!$D$39+AMERKC!$D$39+AMERSC!$D$39+STJO!$D$39+LAGRANGE!$D$39+ISLEBV!$D$39+LUMIERE!$D$39+RIVERCITY!$D$39+CAPE!$D$39</f>
        <v>540</v>
      </c>
      <c r="C6" s="85"/>
      <c r="D6" s="29"/>
    </row>
    <row r="7" spans="1:4" ht="20.25">
      <c r="A7" s="86" t="s">
        <v>100</v>
      </c>
      <c r="B7" s="87">
        <f>ARG!$E$39+LADYLUCK!$E$39+HOLLYWOOD!$E$40+HARNKC!$E$40+ISLE!$E$39+AMERKC!$E$39+AMERSC!$E$39+STJO!$E$39+LAGRANGE!$E$39+ISLEBV!$E$39+LUMIERE!$E$39+RIVERCITY!$E$39+CAPE!$E$39</f>
        <v>98434325</v>
      </c>
      <c r="C7" s="85"/>
      <c r="D7" s="29"/>
    </row>
    <row r="8" spans="1:4" ht="20.25">
      <c r="A8" s="86" t="s">
        <v>101</v>
      </c>
      <c r="B8" s="87">
        <f>ARG!$F$39+LADYLUCK!$F$39+HOLLYWOOD!$F$40+HARNKC!$F$40+ISLE!$F$39+AMERKC!$F$39+AMERSC!$F$39+STJO!$F$39+LAGRANGE!$F$39+ISLEBV!$F$39+LUMIERE!$F$39+RIVERCITY!$F$39+CAPE!$F$39</f>
        <v>20873818.479999997</v>
      </c>
      <c r="C8" s="85"/>
      <c r="D8" s="29"/>
    </row>
    <row r="9" spans="1:4" ht="20.25">
      <c r="A9" s="86" t="s">
        <v>102</v>
      </c>
      <c r="B9" s="88">
        <f>B8/B7</f>
        <v>0.21205832904324784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103</v>
      </c>
      <c r="B11" s="91">
        <f>ARG!$D$60+LADYLUCK!$D$60+HOLLYWOOD!$D$62+HARNKC!$D$62+ISLE!$D$61+AMERKC!$D$61+AMERSC!$D$61+STJO!$D$60+LAGRANGE!$D$60+ISLEBV!$D$61+LUMIERE!$D$62+RIVERCITY!$D$62+CAPE!$D$61</f>
        <v>16672</v>
      </c>
      <c r="C11" s="85"/>
      <c r="D11" s="29"/>
    </row>
    <row r="12" spans="1:4" ht="20.25">
      <c r="A12" s="86" t="s">
        <v>104</v>
      </c>
      <c r="B12" s="87">
        <f>ARG!$E$60+LADYLUCK!$E$60+HOLLYWOOD!$E$62+HARNKC!$E$62+ISLE!$E$61+AMERKC!$E$61+AMERSC!$E$61+STJO!$E$60+LAGRANGE!$E$60+ISLEBV!$E$61+LUMIERE!$E$62+RIVERCITY!$E$62+CAPE!$E$61</f>
        <v>1222979024.8700001</v>
      </c>
      <c r="C12" s="85"/>
      <c r="D12" s="29"/>
    </row>
    <row r="13" spans="1:4" ht="20.25">
      <c r="A13" s="86" t="s">
        <v>105</v>
      </c>
      <c r="B13" s="87">
        <f>ARG!$F$60+LADYLUCK!$F$60+HOLLYWOOD!$F$62+HARNKC!$F$62+ISLE!$F$61+AMERKC!$F$61+AMERSC!$F$61+STJO!$F$60+LAGRANGE!$F$60+ISLEBV!$F$61+LUMIERE!$F$62+RIVERCITY!$F$62+CAPE!$F$61</f>
        <v>117049678.62999998</v>
      </c>
      <c r="C13" s="85"/>
      <c r="D13" s="29"/>
    </row>
    <row r="14" spans="1:4" ht="20.25">
      <c r="A14" s="86" t="s">
        <v>106</v>
      </c>
      <c r="B14" s="88">
        <f>1-(B13/B12)</f>
        <v>0.9042913441279649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107</v>
      </c>
      <c r="B16" s="87">
        <f>B13+B8</f>
        <v>137923497.10999998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56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12951</v>
      </c>
      <c r="F9" s="16">
        <v>1750</v>
      </c>
      <c r="G9" s="17">
        <f>F9/E9</f>
        <v>0.1351247007953054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127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139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60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144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65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379751</v>
      </c>
      <c r="F18" s="16">
        <v>132258</v>
      </c>
      <c r="G18" s="17">
        <f>F18/E18</f>
        <v>0.34827558057779967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63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1</v>
      </c>
      <c r="E25" s="16">
        <v>29822</v>
      </c>
      <c r="F25" s="16">
        <v>8030.5</v>
      </c>
      <c r="G25" s="17">
        <f>F25/E25</f>
        <v>0.26928106766816445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33642</v>
      </c>
      <c r="F29" s="16">
        <v>8943</v>
      </c>
      <c r="G29" s="17">
        <f>F29/E29</f>
        <v>0.2658284287497771</v>
      </c>
      <c r="H29" s="18"/>
    </row>
    <row r="30" spans="1:8" ht="15.75">
      <c r="A30" s="114" t="s">
        <v>27</v>
      </c>
      <c r="B30" s="13"/>
      <c r="C30" s="14"/>
      <c r="D30" s="15">
        <v>1</v>
      </c>
      <c r="E30" s="16">
        <v>174269</v>
      </c>
      <c r="F30" s="16">
        <v>76237</v>
      </c>
      <c r="G30" s="17">
        <f>F30/E30</f>
        <v>0.43746736367340144</v>
      </c>
      <c r="H30" s="18"/>
    </row>
    <row r="31" spans="1:8" ht="15.75">
      <c r="A31" s="114" t="s">
        <v>28</v>
      </c>
      <c r="B31" s="13"/>
      <c r="C31" s="14"/>
      <c r="D31" s="15">
        <v>4</v>
      </c>
      <c r="E31" s="16">
        <v>665704</v>
      </c>
      <c r="F31" s="16">
        <v>73064.5</v>
      </c>
      <c r="G31" s="17">
        <f>F31/E31</f>
        <v>0.10975523656159494</v>
      </c>
      <c r="H31" s="18"/>
    </row>
    <row r="32" spans="1:8" ht="15.75">
      <c r="A32" s="114" t="s">
        <v>29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118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30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31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32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9</v>
      </c>
      <c r="E39" s="31">
        <f>SUM(E9:E38)</f>
        <v>1296139</v>
      </c>
      <c r="F39" s="31">
        <f>SUM(F9:F38)</f>
        <v>300283</v>
      </c>
      <c r="G39" s="32">
        <f>F39/E39</f>
        <v>0.2316749978204498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12</v>
      </c>
      <c r="E44" s="16">
        <v>142414.65</v>
      </c>
      <c r="F44" s="16">
        <v>20807.25</v>
      </c>
      <c r="G44" s="17">
        <f>1-(+F44/E44)</f>
        <v>0.8538967023406651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41</v>
      </c>
      <c r="B46" s="46"/>
      <c r="C46" s="14"/>
      <c r="D46" s="15">
        <v>77</v>
      </c>
      <c r="E46" s="16">
        <v>2235075.75</v>
      </c>
      <c r="F46" s="16">
        <v>170785.15</v>
      </c>
      <c r="G46" s="17">
        <f>1-(+F46/E46)</f>
        <v>0.9235886524203933</v>
      </c>
      <c r="H46" s="18"/>
    </row>
    <row r="47" spans="1:8" ht="15.75">
      <c r="A47" s="45" t="s">
        <v>42</v>
      </c>
      <c r="B47" s="46"/>
      <c r="C47" s="14"/>
      <c r="D47" s="15">
        <v>8</v>
      </c>
      <c r="E47" s="16">
        <v>261608</v>
      </c>
      <c r="F47" s="16">
        <v>24236.5</v>
      </c>
      <c r="G47" s="17">
        <f>1-(+F47/E47)</f>
        <v>0.9073556619063637</v>
      </c>
      <c r="H47" s="18"/>
    </row>
    <row r="48" spans="1:8" ht="15.75">
      <c r="A48" s="45" t="s">
        <v>43</v>
      </c>
      <c r="B48" s="46"/>
      <c r="C48" s="14"/>
      <c r="D48" s="15">
        <v>45</v>
      </c>
      <c r="E48" s="16">
        <v>2170725</v>
      </c>
      <c r="F48" s="16">
        <v>175301.05</v>
      </c>
      <c r="G48" s="17">
        <f>1-(+F48/E48)</f>
        <v>0.9192430869870666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3</v>
      </c>
      <c r="E50" s="16">
        <v>667230</v>
      </c>
      <c r="F50" s="16">
        <v>69100</v>
      </c>
      <c r="G50" s="17">
        <f>1-(+F50/E50)</f>
        <v>0.8964375103037933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69</v>
      </c>
      <c r="B53" s="48"/>
      <c r="C53" s="14"/>
      <c r="D53" s="15">
        <v>367</v>
      </c>
      <c r="E53" s="16">
        <v>17831589.48</v>
      </c>
      <c r="F53" s="16">
        <v>2082152.73</v>
      </c>
      <c r="G53" s="17">
        <f>1-(+F53/E53)</f>
        <v>0.8832323538888469</v>
      </c>
      <c r="H53" s="18"/>
    </row>
    <row r="54" spans="1:8" ht="15.75">
      <c r="A54" s="47" t="s">
        <v>70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48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49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0"/>
      <c r="F57" s="16">
        <v>10</v>
      </c>
      <c r="G57" s="23"/>
      <c r="H57" s="18"/>
    </row>
    <row r="58" spans="1:8" ht="15">
      <c r="A58" s="20" t="s">
        <v>33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51</v>
      </c>
      <c r="B60" s="28"/>
      <c r="C60" s="29"/>
      <c r="D60" s="30">
        <f>SUM(D44:D56)</f>
        <v>512</v>
      </c>
      <c r="E60" s="31">
        <f>SUM(E44:E59)</f>
        <v>23308642.880000003</v>
      </c>
      <c r="F60" s="31">
        <f>SUM(F44:F59)</f>
        <v>2542392.6799999997</v>
      </c>
      <c r="G60" s="32">
        <f>1-(F60/E60)</f>
        <v>0.8909248945513897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52</v>
      </c>
      <c r="B62" s="56"/>
      <c r="C62" s="59"/>
      <c r="D62" s="75"/>
      <c r="E62" s="56"/>
      <c r="F62" s="57">
        <f>F60+F39</f>
        <v>2842675.6799999997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58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121</v>
      </c>
      <c r="B9" s="13"/>
      <c r="C9" s="14"/>
      <c r="D9" s="15">
        <v>4</v>
      </c>
      <c r="E9" s="16">
        <v>1088259</v>
      </c>
      <c r="F9" s="16">
        <v>199281.5</v>
      </c>
      <c r="G9" s="17">
        <f aca="true" t="shared" si="0" ref="G9:G14">F9/E9</f>
        <v>0.183119551503824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124</v>
      </c>
      <c r="B11" s="13"/>
      <c r="C11" s="14"/>
      <c r="D11" s="15">
        <v>1</v>
      </c>
      <c r="E11" s="16">
        <v>265479</v>
      </c>
      <c r="F11" s="16">
        <v>57994.5</v>
      </c>
      <c r="G11" s="17">
        <f t="shared" si="0"/>
        <v>0.2184523069621326</v>
      </c>
      <c r="H11" s="18"/>
    </row>
    <row r="12" spans="1:8" ht="15.75">
      <c r="A12" s="112" t="s">
        <v>77</v>
      </c>
      <c r="B12" s="13"/>
      <c r="C12" s="14"/>
      <c r="D12" s="15">
        <v>1</v>
      </c>
      <c r="E12" s="16">
        <v>170786</v>
      </c>
      <c r="F12" s="16">
        <v>25087</v>
      </c>
      <c r="G12" s="17">
        <f t="shared" si="0"/>
        <v>0.1468914313819634</v>
      </c>
      <c r="H12" s="18"/>
    </row>
    <row r="13" spans="1:8" ht="15.75">
      <c r="A13" s="112" t="s">
        <v>128</v>
      </c>
      <c r="B13" s="13"/>
      <c r="C13" s="14"/>
      <c r="D13" s="15">
        <v>2</v>
      </c>
      <c r="E13" s="16">
        <v>255971</v>
      </c>
      <c r="F13" s="16">
        <v>80841</v>
      </c>
      <c r="G13" s="17">
        <f t="shared" si="0"/>
        <v>0.3158209328400483</v>
      </c>
      <c r="H13" s="18"/>
    </row>
    <row r="14" spans="1:8" ht="15.75">
      <c r="A14" s="112" t="s">
        <v>27</v>
      </c>
      <c r="B14" s="13"/>
      <c r="C14" s="14"/>
      <c r="D14" s="15">
        <v>1</v>
      </c>
      <c r="E14" s="16">
        <v>268400</v>
      </c>
      <c r="F14" s="16">
        <v>85946.5</v>
      </c>
      <c r="G14" s="17">
        <f t="shared" si="0"/>
        <v>0.32021795827123695</v>
      </c>
      <c r="H14" s="18"/>
    </row>
    <row r="15" spans="1:8" ht="15.75">
      <c r="A15" s="112" t="s">
        <v>60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>
        <v>2</v>
      </c>
      <c r="E17" s="16">
        <v>1050547</v>
      </c>
      <c r="F17" s="16">
        <v>186984</v>
      </c>
      <c r="G17" s="17">
        <f aca="true" t="shared" si="1" ref="G17:G25">F17/E17</f>
        <v>0.17798727710421333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873277</v>
      </c>
      <c r="F18" s="16">
        <v>261847</v>
      </c>
      <c r="G18" s="17">
        <f t="shared" si="1"/>
        <v>0.29984415025243993</v>
      </c>
      <c r="H18" s="18"/>
    </row>
    <row r="19" spans="1:8" ht="15.75">
      <c r="A19" s="112" t="s">
        <v>61</v>
      </c>
      <c r="B19" s="13"/>
      <c r="C19" s="14"/>
      <c r="D19" s="15">
        <v>1</v>
      </c>
      <c r="E19" s="16">
        <v>419272</v>
      </c>
      <c r="F19" s="16">
        <v>83639</v>
      </c>
      <c r="G19" s="17">
        <f t="shared" si="1"/>
        <v>0.19948625236123566</v>
      </c>
      <c r="H19" s="18"/>
    </row>
    <row r="20" spans="1:8" ht="15.75">
      <c r="A20" s="112" t="s">
        <v>19</v>
      </c>
      <c r="B20" s="13"/>
      <c r="C20" s="14"/>
      <c r="D20" s="15">
        <v>1</v>
      </c>
      <c r="E20" s="16">
        <v>150318</v>
      </c>
      <c r="F20" s="16">
        <v>47092</v>
      </c>
      <c r="G20" s="17">
        <f t="shared" si="1"/>
        <v>0.31328250775023614</v>
      </c>
      <c r="H20" s="18"/>
    </row>
    <row r="21" spans="1:8" ht="15.75">
      <c r="A21" s="112" t="s">
        <v>142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62</v>
      </c>
      <c r="B22" s="13"/>
      <c r="C22" s="14"/>
      <c r="D22" s="15">
        <v>7</v>
      </c>
      <c r="E22" s="16">
        <v>2637467</v>
      </c>
      <c r="F22" s="16">
        <v>296192.5</v>
      </c>
      <c r="G22" s="17">
        <f t="shared" si="1"/>
        <v>0.11230187903772824</v>
      </c>
      <c r="H22" s="18"/>
    </row>
    <row r="23" spans="1:8" ht="15.75">
      <c r="A23" s="112" t="s">
        <v>63</v>
      </c>
      <c r="B23" s="13"/>
      <c r="C23" s="14"/>
      <c r="D23" s="15">
        <v>5</v>
      </c>
      <c r="E23" s="16">
        <v>1648593</v>
      </c>
      <c r="F23" s="16">
        <v>258941.5</v>
      </c>
      <c r="G23" s="17">
        <f t="shared" si="1"/>
        <v>0.15706817874393497</v>
      </c>
      <c r="H23" s="18"/>
    </row>
    <row r="24" spans="1:8" ht="15.75">
      <c r="A24" s="113" t="s">
        <v>22</v>
      </c>
      <c r="B24" s="13"/>
      <c r="C24" s="14"/>
      <c r="D24" s="15">
        <v>6</v>
      </c>
      <c r="E24" s="16">
        <v>1164332</v>
      </c>
      <c r="F24" s="16">
        <v>297205</v>
      </c>
      <c r="G24" s="17">
        <f t="shared" si="1"/>
        <v>0.2552579504814778</v>
      </c>
      <c r="H24" s="18"/>
    </row>
    <row r="25" spans="1:8" ht="15.75">
      <c r="A25" s="113" t="s">
        <v>23</v>
      </c>
      <c r="B25" s="13"/>
      <c r="C25" s="14"/>
      <c r="D25" s="15">
        <v>20</v>
      </c>
      <c r="E25" s="16">
        <v>194701</v>
      </c>
      <c r="F25" s="16">
        <v>194701</v>
      </c>
      <c r="G25" s="17">
        <f t="shared" si="1"/>
        <v>1</v>
      </c>
      <c r="H25" s="18"/>
    </row>
    <row r="26" spans="1:8" ht="15.75">
      <c r="A26" s="114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>
        <v>63890.5</v>
      </c>
      <c r="F27" s="16">
        <v>14912.55</v>
      </c>
      <c r="G27" s="17">
        <f>F27/E27</f>
        <v>0.23340794014759628</v>
      </c>
      <c r="H27" s="18"/>
    </row>
    <row r="28" spans="1:8" ht="15.75">
      <c r="A28" s="112" t="s">
        <v>64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2</v>
      </c>
      <c r="E29" s="16">
        <v>251178</v>
      </c>
      <c r="F29" s="16">
        <v>105151</v>
      </c>
      <c r="G29" s="17">
        <f>F29/E29</f>
        <v>0.4186314088017263</v>
      </c>
      <c r="H29" s="18"/>
    </row>
    <row r="30" spans="1:8" ht="15.75">
      <c r="A30" s="114" t="s">
        <v>147</v>
      </c>
      <c r="B30" s="13"/>
      <c r="C30" s="14"/>
      <c r="D30" s="15">
        <v>1</v>
      </c>
      <c r="E30" s="16">
        <v>40800</v>
      </c>
      <c r="F30" s="16">
        <v>12608</v>
      </c>
      <c r="G30" s="17">
        <f>F30/E30</f>
        <v>0.30901960784313726</v>
      </c>
      <c r="H30" s="18"/>
    </row>
    <row r="31" spans="1:8" ht="15.75">
      <c r="A31" s="114" t="s">
        <v>65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129</v>
      </c>
      <c r="B32" s="13"/>
      <c r="C32" s="14"/>
      <c r="D32" s="15"/>
      <c r="E32" s="19"/>
      <c r="F32" s="16"/>
      <c r="G32" s="17"/>
      <c r="H32" s="18"/>
    </row>
    <row r="33" spans="1:8" ht="15.75">
      <c r="A33" s="114" t="s">
        <v>66</v>
      </c>
      <c r="B33" s="13"/>
      <c r="C33" s="14"/>
      <c r="D33" s="15">
        <v>25</v>
      </c>
      <c r="E33" s="19">
        <v>3174102</v>
      </c>
      <c r="F33" s="19">
        <v>634704</v>
      </c>
      <c r="G33" s="17">
        <f>F33/E33</f>
        <v>0.19996332821062462</v>
      </c>
      <c r="H33" s="18"/>
    </row>
    <row r="34" spans="1:8" ht="15.75">
      <c r="A34" s="112" t="s">
        <v>67</v>
      </c>
      <c r="B34" s="13"/>
      <c r="C34" s="14"/>
      <c r="D34" s="15">
        <v>1</v>
      </c>
      <c r="E34" s="16">
        <v>133320</v>
      </c>
      <c r="F34" s="16">
        <v>19717.99</v>
      </c>
      <c r="G34" s="17">
        <f>F34/E34</f>
        <v>0.14789971497149715</v>
      </c>
      <c r="H34" s="18"/>
    </row>
    <row r="35" spans="1:8" ht="15.75">
      <c r="A35" s="112" t="s">
        <v>118</v>
      </c>
      <c r="B35" s="13"/>
      <c r="C35" s="14"/>
      <c r="D35" s="15">
        <v>1</v>
      </c>
      <c r="E35" s="16">
        <v>225444</v>
      </c>
      <c r="F35" s="16">
        <v>36952</v>
      </c>
      <c r="G35" s="17">
        <f>F35/E35</f>
        <v>0.1639076666489239</v>
      </c>
      <c r="H35" s="18"/>
    </row>
    <row r="36" spans="1:8" ht="15">
      <c r="A36" s="20" t="s">
        <v>31</v>
      </c>
      <c r="B36" s="13"/>
      <c r="C36" s="14"/>
      <c r="D36" s="21"/>
      <c r="E36" s="22">
        <v>310990</v>
      </c>
      <c r="F36" s="16">
        <v>54438</v>
      </c>
      <c r="G36" s="23"/>
      <c r="H36" s="18"/>
    </row>
    <row r="37" spans="1:8" ht="15">
      <c r="A37" s="20" t="s">
        <v>32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33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34</v>
      </c>
      <c r="B40" s="28"/>
      <c r="C40" s="33"/>
      <c r="D40" s="30">
        <f>SUM(D9:D39)</f>
        <v>83</v>
      </c>
      <c r="E40" s="31">
        <f>SUM(E9:E39)</f>
        <v>14387126.5</v>
      </c>
      <c r="F40" s="31">
        <f>SUM(F9:F39)</f>
        <v>2954236.04</v>
      </c>
      <c r="G40" s="32">
        <f>F40/E40</f>
        <v>0.20533885206333594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35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36</v>
      </c>
      <c r="F43" s="39" t="s">
        <v>36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37</v>
      </c>
      <c r="F44" s="41" t="s">
        <v>8</v>
      </c>
      <c r="G44" s="41" t="s">
        <v>38</v>
      </c>
      <c r="H44" s="18"/>
    </row>
    <row r="45" spans="1:8" ht="15.75">
      <c r="A45" s="45" t="s">
        <v>39</v>
      </c>
      <c r="B45" s="46"/>
      <c r="C45" s="14"/>
      <c r="D45" s="15">
        <v>170</v>
      </c>
      <c r="E45" s="16">
        <v>28971966.45</v>
      </c>
      <c r="F45" s="16">
        <v>1635477.93</v>
      </c>
      <c r="G45" s="17">
        <f aca="true" t="shared" si="2" ref="G45:G51">1-(+F45/E45)</f>
        <v>0.9435496402074565</v>
      </c>
      <c r="H45" s="18"/>
    </row>
    <row r="46" spans="1:8" ht="15.75">
      <c r="A46" s="45" t="s">
        <v>40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41</v>
      </c>
      <c r="B47" s="46"/>
      <c r="C47" s="14"/>
      <c r="D47" s="15">
        <v>325</v>
      </c>
      <c r="E47" s="16">
        <v>32021948.62</v>
      </c>
      <c r="F47" s="16">
        <v>1958647.09</v>
      </c>
      <c r="G47" s="17">
        <f t="shared" si="2"/>
        <v>0.9388342316939237</v>
      </c>
      <c r="H47" s="18"/>
    </row>
    <row r="48" spans="1:8" ht="15.75">
      <c r="A48" s="45" t="s">
        <v>42</v>
      </c>
      <c r="B48" s="46"/>
      <c r="C48" s="14"/>
      <c r="D48" s="15">
        <v>23</v>
      </c>
      <c r="E48" s="16">
        <v>949595</v>
      </c>
      <c r="F48" s="16">
        <v>99438</v>
      </c>
      <c r="G48" s="17">
        <f t="shared" si="2"/>
        <v>0.8952837788741517</v>
      </c>
      <c r="H48" s="18"/>
    </row>
    <row r="49" spans="1:8" ht="15.75">
      <c r="A49" s="45" t="s">
        <v>43</v>
      </c>
      <c r="B49" s="46"/>
      <c r="C49" s="14"/>
      <c r="D49" s="15">
        <v>130</v>
      </c>
      <c r="E49" s="16">
        <v>12661434.47</v>
      </c>
      <c r="F49" s="16">
        <v>819265.7</v>
      </c>
      <c r="G49" s="17">
        <f t="shared" si="2"/>
        <v>0.9352944011248356</v>
      </c>
      <c r="H49" s="18"/>
    </row>
    <row r="50" spans="1:8" ht="15.75">
      <c r="A50" s="45" t="s">
        <v>44</v>
      </c>
      <c r="B50" s="46"/>
      <c r="C50" s="14"/>
      <c r="D50" s="15">
        <v>9</v>
      </c>
      <c r="E50" s="16">
        <v>514810</v>
      </c>
      <c r="F50" s="16">
        <v>4834</v>
      </c>
      <c r="G50" s="17">
        <f t="shared" si="2"/>
        <v>0.9906101280083914</v>
      </c>
      <c r="H50" s="18"/>
    </row>
    <row r="51" spans="1:8" ht="15.75">
      <c r="A51" s="45" t="s">
        <v>45</v>
      </c>
      <c r="B51" s="46"/>
      <c r="C51" s="14"/>
      <c r="D51" s="15">
        <v>35</v>
      </c>
      <c r="E51" s="16">
        <v>3138825</v>
      </c>
      <c r="F51" s="16">
        <v>202075.36</v>
      </c>
      <c r="G51" s="17">
        <f t="shared" si="2"/>
        <v>0.9356206988283833</v>
      </c>
      <c r="H51" s="18"/>
    </row>
    <row r="52" spans="1:8" ht="15.75">
      <c r="A52" s="45" t="s">
        <v>46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47</v>
      </c>
      <c r="B53" s="46"/>
      <c r="C53" s="14"/>
      <c r="D53" s="15">
        <v>4</v>
      </c>
      <c r="E53" s="16">
        <v>504675</v>
      </c>
      <c r="F53" s="16">
        <v>13700</v>
      </c>
      <c r="G53" s="17">
        <f>1-(+F53/E53)</f>
        <v>0.9728538168128004</v>
      </c>
      <c r="H53" s="18"/>
    </row>
    <row r="54" spans="1:8" ht="15.75">
      <c r="A54" s="47" t="s">
        <v>68</v>
      </c>
      <c r="B54" s="48"/>
      <c r="C54" s="14"/>
      <c r="D54" s="15">
        <v>2</v>
      </c>
      <c r="E54" s="16">
        <v>630300</v>
      </c>
      <c r="F54" s="16">
        <v>-25300</v>
      </c>
      <c r="G54" s="17">
        <f>1-(+F54/E54)</f>
        <v>1.0401396160558465</v>
      </c>
      <c r="H54" s="18"/>
    </row>
    <row r="55" spans="1:8" ht="15.75">
      <c r="A55" s="45" t="s">
        <v>69</v>
      </c>
      <c r="B55" s="48"/>
      <c r="C55" s="14"/>
      <c r="D55" s="15">
        <v>1307</v>
      </c>
      <c r="E55" s="16">
        <v>90196894.99</v>
      </c>
      <c r="F55" s="16">
        <v>10806341.06</v>
      </c>
      <c r="G55" s="17">
        <f>1-(+F55/E55)</f>
        <v>0.880191651151649</v>
      </c>
      <c r="H55" s="18"/>
    </row>
    <row r="56" spans="1:8" ht="15.75">
      <c r="A56" s="45" t="s">
        <v>70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48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50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33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51</v>
      </c>
      <c r="B62" s="28"/>
      <c r="C62" s="51"/>
      <c r="D62" s="30">
        <f>SUM(D45:D58)</f>
        <v>2005</v>
      </c>
      <c r="E62" s="31">
        <f>SUM(E45:E61)</f>
        <v>169590449.53</v>
      </c>
      <c r="F62" s="31">
        <f>SUM(F45:F61)</f>
        <v>15514479.14</v>
      </c>
      <c r="G62" s="32">
        <f>1-(+F62/E62)</f>
        <v>0.9085179667664273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52</v>
      </c>
      <c r="B64" s="56"/>
      <c r="C64" s="59"/>
      <c r="D64" s="56"/>
      <c r="E64" s="56"/>
      <c r="F64" s="57">
        <f>F62+F40</f>
        <v>18468715.18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55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56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121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2545498</v>
      </c>
      <c r="F10" s="16">
        <v>301133.5</v>
      </c>
      <c r="G10" s="115">
        <f aca="true" t="shared" si="0" ref="G10:G15">F10/E10</f>
        <v>0.11830042687128413</v>
      </c>
      <c r="H10" s="18"/>
    </row>
    <row r="11" spans="1:8" ht="15.75">
      <c r="A11" s="112" t="s">
        <v>124</v>
      </c>
      <c r="B11" s="13"/>
      <c r="C11" s="14"/>
      <c r="D11" s="15">
        <v>6</v>
      </c>
      <c r="E11" s="121">
        <v>597229</v>
      </c>
      <c r="F11" s="16">
        <v>167504</v>
      </c>
      <c r="G11" s="115">
        <f t="shared" si="0"/>
        <v>0.2804686309606533</v>
      </c>
      <c r="H11" s="18"/>
    </row>
    <row r="12" spans="1:8" ht="15.75">
      <c r="A12" s="112" t="s">
        <v>77</v>
      </c>
      <c r="B12" s="13"/>
      <c r="C12" s="14"/>
      <c r="D12" s="15">
        <v>2</v>
      </c>
      <c r="E12" s="121">
        <v>278630</v>
      </c>
      <c r="F12" s="16">
        <v>69605.5</v>
      </c>
      <c r="G12" s="115">
        <f t="shared" si="0"/>
        <v>0.2498133725729462</v>
      </c>
      <c r="H12" s="18"/>
    </row>
    <row r="13" spans="1:8" ht="15.75">
      <c r="A13" s="112" t="s">
        <v>128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27</v>
      </c>
      <c r="B14" s="13"/>
      <c r="C14" s="14"/>
      <c r="D14" s="15">
        <v>2</v>
      </c>
      <c r="E14" s="121">
        <v>409483</v>
      </c>
      <c r="F14" s="16">
        <v>156182.5</v>
      </c>
      <c r="G14" s="115">
        <f t="shared" si="0"/>
        <v>0.3814138804297126</v>
      </c>
      <c r="H14" s="18"/>
    </row>
    <row r="15" spans="1:8" ht="15.75">
      <c r="A15" s="112" t="s">
        <v>60</v>
      </c>
      <c r="B15" s="13"/>
      <c r="C15" s="14"/>
      <c r="D15" s="15">
        <v>1</v>
      </c>
      <c r="E15" s="121">
        <v>109370</v>
      </c>
      <c r="F15" s="16">
        <v>38213.5</v>
      </c>
      <c r="G15" s="115">
        <f t="shared" si="0"/>
        <v>0.3493965438420042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15</v>
      </c>
      <c r="B17" s="13"/>
      <c r="C17" s="14"/>
      <c r="D17" s="15">
        <v>2</v>
      </c>
      <c r="E17" s="121">
        <v>1061213</v>
      </c>
      <c r="F17" s="16">
        <v>238294</v>
      </c>
      <c r="G17" s="17">
        <f aca="true" t="shared" si="1" ref="G17:G23">F17/E17</f>
        <v>0.2245487004022755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21">
        <v>1355857</v>
      </c>
      <c r="F18" s="16">
        <v>214136</v>
      </c>
      <c r="G18" s="115">
        <f t="shared" si="1"/>
        <v>0.15793405941777044</v>
      </c>
      <c r="H18" s="18"/>
    </row>
    <row r="19" spans="1:8" ht="15.75">
      <c r="A19" s="112" t="s">
        <v>61</v>
      </c>
      <c r="B19" s="13"/>
      <c r="C19" s="14"/>
      <c r="D19" s="15">
        <v>1</v>
      </c>
      <c r="E19" s="121">
        <v>288793</v>
      </c>
      <c r="F19" s="16">
        <v>82433</v>
      </c>
      <c r="G19" s="17">
        <f t="shared" si="1"/>
        <v>0.2854397440381173</v>
      </c>
      <c r="H19" s="18"/>
    </row>
    <row r="20" spans="1:8" ht="15.75">
      <c r="A20" s="112" t="s">
        <v>19</v>
      </c>
      <c r="B20" s="13"/>
      <c r="C20" s="14"/>
      <c r="D20" s="15">
        <v>1</v>
      </c>
      <c r="E20" s="121">
        <v>47399</v>
      </c>
      <c r="F20" s="16">
        <v>10617.5</v>
      </c>
      <c r="G20" s="17">
        <f t="shared" si="1"/>
        <v>0.22400261608894703</v>
      </c>
      <c r="H20" s="18"/>
    </row>
    <row r="21" spans="1:8" ht="15.75">
      <c r="A21" s="112" t="s">
        <v>142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62</v>
      </c>
      <c r="B22" s="13"/>
      <c r="C22" s="14"/>
      <c r="D22" s="15">
        <v>7</v>
      </c>
      <c r="E22" s="121">
        <v>5505584</v>
      </c>
      <c r="F22" s="16">
        <v>1356992.5</v>
      </c>
      <c r="G22" s="17">
        <f t="shared" si="1"/>
        <v>0.2464756690661699</v>
      </c>
      <c r="H22" s="18"/>
    </row>
    <row r="23" spans="1:8" ht="15.75">
      <c r="A23" s="112" t="s">
        <v>63</v>
      </c>
      <c r="B23" s="13"/>
      <c r="C23" s="14"/>
      <c r="D23" s="15">
        <v>2</v>
      </c>
      <c r="E23" s="121">
        <v>1355030</v>
      </c>
      <c r="F23" s="16">
        <v>267154.5</v>
      </c>
      <c r="G23" s="17">
        <f t="shared" si="1"/>
        <v>0.19715762750640206</v>
      </c>
      <c r="H23" s="18"/>
    </row>
    <row r="24" spans="1:8" ht="15.75">
      <c r="A24" s="113" t="s">
        <v>22</v>
      </c>
      <c r="B24" s="13"/>
      <c r="C24" s="14"/>
      <c r="D24" s="15">
        <v>3</v>
      </c>
      <c r="E24" s="121">
        <v>714392</v>
      </c>
      <c r="F24" s="16">
        <v>210930</v>
      </c>
      <c r="G24" s="17">
        <f>F24/E24</f>
        <v>0.29525806559983875</v>
      </c>
      <c r="H24" s="18"/>
    </row>
    <row r="25" spans="1:8" ht="15.75">
      <c r="A25" s="113" t="s">
        <v>23</v>
      </c>
      <c r="B25" s="13"/>
      <c r="C25" s="14"/>
      <c r="D25" s="15">
        <v>13</v>
      </c>
      <c r="E25" s="121">
        <v>126075</v>
      </c>
      <c r="F25" s="16">
        <v>126075</v>
      </c>
      <c r="G25" s="17">
        <f>F25/E25</f>
        <v>1</v>
      </c>
      <c r="H25" s="18"/>
    </row>
    <row r="26" spans="1:8" ht="15.75">
      <c r="A26" s="114" t="s">
        <v>24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21">
        <v>33178</v>
      </c>
      <c r="F27" s="16">
        <v>8738</v>
      </c>
      <c r="G27" s="17">
        <f>F27/E27</f>
        <v>0.263367291578757</v>
      </c>
      <c r="H27" s="18"/>
    </row>
    <row r="28" spans="1:8" ht="15.75">
      <c r="A28" s="112" t="s">
        <v>64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26</v>
      </c>
      <c r="B29" s="13"/>
      <c r="C29" s="14"/>
      <c r="D29" s="15">
        <v>2</v>
      </c>
      <c r="E29" s="121">
        <v>188295</v>
      </c>
      <c r="F29" s="16">
        <v>46216.5</v>
      </c>
      <c r="G29" s="17">
        <f>F29/E29</f>
        <v>0.2454473034334422</v>
      </c>
      <c r="H29" s="18"/>
    </row>
    <row r="30" spans="1:8" ht="15.75">
      <c r="A30" s="114" t="s">
        <v>147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65</v>
      </c>
      <c r="B31" s="13"/>
      <c r="C31" s="14"/>
      <c r="D31" s="15">
        <v>1</v>
      </c>
      <c r="E31" s="116">
        <v>191668</v>
      </c>
      <c r="F31" s="16">
        <v>50146</v>
      </c>
      <c r="G31" s="115">
        <f>F31/E31</f>
        <v>0.26162948431663086</v>
      </c>
      <c r="H31" s="18"/>
    </row>
    <row r="32" spans="1:8" ht="15.75">
      <c r="A32" s="114" t="s">
        <v>129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66</v>
      </c>
      <c r="B33" s="13"/>
      <c r="C33" s="14"/>
      <c r="D33" s="15">
        <v>11</v>
      </c>
      <c r="E33" s="116">
        <v>1243580</v>
      </c>
      <c r="F33" s="19">
        <v>271345.5</v>
      </c>
      <c r="G33" s="115">
        <f>F33/E33</f>
        <v>0.21819706010067708</v>
      </c>
      <c r="H33" s="18"/>
    </row>
    <row r="34" spans="1:8" ht="15.75">
      <c r="A34" s="112" t="s">
        <v>67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118</v>
      </c>
      <c r="B35" s="13"/>
      <c r="C35" s="14"/>
      <c r="D35" s="15">
        <v>1</v>
      </c>
      <c r="E35" s="121">
        <v>151814</v>
      </c>
      <c r="F35" s="16">
        <v>45390.5</v>
      </c>
      <c r="G35" s="115">
        <f>F35/E35</f>
        <v>0.2989875769033159</v>
      </c>
      <c r="H35" s="18"/>
    </row>
    <row r="36" spans="1:8" ht="15">
      <c r="A36" s="20" t="s">
        <v>31</v>
      </c>
      <c r="B36" s="13"/>
      <c r="C36" s="14"/>
      <c r="D36" s="21"/>
      <c r="E36" s="116">
        <v>75090</v>
      </c>
      <c r="F36" s="19">
        <v>14844</v>
      </c>
      <c r="G36" s="23"/>
      <c r="H36" s="18"/>
    </row>
    <row r="37" spans="1:8" ht="15">
      <c r="A37" s="20" t="s">
        <v>32</v>
      </c>
      <c r="B37" s="13"/>
      <c r="C37" s="14"/>
      <c r="D37" s="21"/>
      <c r="E37" s="116"/>
      <c r="F37" s="19">
        <v>500</v>
      </c>
      <c r="G37" s="23"/>
      <c r="H37" s="18"/>
    </row>
    <row r="38" spans="1:8" ht="15">
      <c r="A38" s="20" t="s">
        <v>33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34</v>
      </c>
      <c r="B40" s="28"/>
      <c r="C40" s="33"/>
      <c r="D40" s="30">
        <f>SUM(D9:D39)</f>
        <v>63</v>
      </c>
      <c r="E40" s="31">
        <f>SUM(E9:E39)</f>
        <v>16278178</v>
      </c>
      <c r="F40" s="31">
        <f>SUM(F9:F39)</f>
        <v>3676452</v>
      </c>
      <c r="G40" s="32">
        <f>F40/E40</f>
        <v>0.22585156643452356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35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36</v>
      </c>
      <c r="F43" s="39" t="s">
        <v>36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37</v>
      </c>
      <c r="F44" s="41" t="s">
        <v>8</v>
      </c>
      <c r="G44" s="41" t="s">
        <v>38</v>
      </c>
      <c r="H44" s="18"/>
    </row>
    <row r="45" spans="1:8" ht="15.75">
      <c r="A45" s="45" t="s">
        <v>39</v>
      </c>
      <c r="B45" s="46"/>
      <c r="C45" s="14"/>
      <c r="D45" s="15">
        <v>67</v>
      </c>
      <c r="E45" s="16">
        <v>9903823</v>
      </c>
      <c r="F45" s="16">
        <v>588482.58</v>
      </c>
      <c r="G45" s="17">
        <f>1-(+F45/E45)</f>
        <v>0.9405802607740466</v>
      </c>
      <c r="H45" s="18"/>
    </row>
    <row r="46" spans="1:8" ht="15.75">
      <c r="A46" s="45" t="s">
        <v>40</v>
      </c>
      <c r="B46" s="46"/>
      <c r="C46" s="14"/>
      <c r="D46" s="15">
        <v>2</v>
      </c>
      <c r="E46" s="16">
        <v>1057173.92</v>
      </c>
      <c r="F46" s="16">
        <v>117124.17</v>
      </c>
      <c r="G46" s="17"/>
      <c r="H46" s="18"/>
    </row>
    <row r="47" spans="1:8" ht="15.75">
      <c r="A47" s="45" t="s">
        <v>41</v>
      </c>
      <c r="B47" s="46"/>
      <c r="C47" s="14"/>
      <c r="D47" s="15">
        <v>222</v>
      </c>
      <c r="E47" s="16">
        <v>19656864.85</v>
      </c>
      <c r="F47" s="16">
        <v>1415495.3</v>
      </c>
      <c r="G47" s="17">
        <f aca="true" t="shared" si="2" ref="G47:G55">1-(+F47/E47)</f>
        <v>0.9279897729978034</v>
      </c>
      <c r="H47" s="18"/>
    </row>
    <row r="48" spans="1:8" ht="15.75">
      <c r="A48" s="45" t="s">
        <v>42</v>
      </c>
      <c r="B48" s="46"/>
      <c r="C48" s="14"/>
      <c r="D48" s="15">
        <v>8</v>
      </c>
      <c r="E48" s="16">
        <v>1301678</v>
      </c>
      <c r="F48" s="16">
        <v>73629.57</v>
      </c>
      <c r="G48" s="17">
        <f t="shared" si="2"/>
        <v>0.9434348817449477</v>
      </c>
      <c r="H48" s="18"/>
    </row>
    <row r="49" spans="1:8" ht="15.75">
      <c r="A49" s="45" t="s">
        <v>43</v>
      </c>
      <c r="B49" s="46"/>
      <c r="C49" s="14"/>
      <c r="D49" s="15">
        <v>132</v>
      </c>
      <c r="E49" s="16">
        <v>14295920.24</v>
      </c>
      <c r="F49" s="16">
        <v>1150139.39</v>
      </c>
      <c r="G49" s="17">
        <f t="shared" si="2"/>
        <v>0.9195477191610297</v>
      </c>
      <c r="H49" s="18"/>
    </row>
    <row r="50" spans="1:8" ht="15.75">
      <c r="A50" s="45" t="s">
        <v>44</v>
      </c>
      <c r="B50" s="46"/>
      <c r="C50" s="14"/>
      <c r="D50" s="15">
        <v>8</v>
      </c>
      <c r="E50" s="16">
        <v>2136333</v>
      </c>
      <c r="F50" s="16">
        <v>34506</v>
      </c>
      <c r="G50" s="17">
        <f t="shared" si="2"/>
        <v>0.9838480236929356</v>
      </c>
      <c r="H50" s="18"/>
    </row>
    <row r="51" spans="1:8" ht="15.75">
      <c r="A51" s="45" t="s">
        <v>45</v>
      </c>
      <c r="B51" s="46"/>
      <c r="C51" s="14"/>
      <c r="D51" s="15">
        <v>15</v>
      </c>
      <c r="E51" s="16">
        <v>1998500</v>
      </c>
      <c r="F51" s="16">
        <v>215370</v>
      </c>
      <c r="G51" s="17">
        <f t="shared" si="2"/>
        <v>0.8922341756317238</v>
      </c>
      <c r="H51" s="18"/>
    </row>
    <row r="52" spans="1:8" ht="15.75">
      <c r="A52" s="45" t="s">
        <v>46</v>
      </c>
      <c r="B52" s="46"/>
      <c r="C52" s="14"/>
      <c r="D52" s="15">
        <v>2</v>
      </c>
      <c r="E52" s="16">
        <v>178520</v>
      </c>
      <c r="F52" s="16">
        <v>5540</v>
      </c>
      <c r="G52" s="17">
        <f t="shared" si="2"/>
        <v>0.968967062514004</v>
      </c>
      <c r="H52" s="18"/>
    </row>
    <row r="53" spans="1:8" ht="15.75">
      <c r="A53" s="45" t="s">
        <v>47</v>
      </c>
      <c r="B53" s="46"/>
      <c r="C53" s="14"/>
      <c r="D53" s="15">
        <v>4</v>
      </c>
      <c r="E53" s="16">
        <v>767800</v>
      </c>
      <c r="F53" s="16">
        <v>81420</v>
      </c>
      <c r="G53" s="17">
        <f t="shared" si="2"/>
        <v>0.8939567595728054</v>
      </c>
      <c r="H53" s="18"/>
    </row>
    <row r="54" spans="1:8" ht="15.75">
      <c r="A54" s="47" t="s">
        <v>68</v>
      </c>
      <c r="B54" s="48"/>
      <c r="C54" s="14"/>
      <c r="D54" s="15">
        <v>3</v>
      </c>
      <c r="E54" s="16">
        <v>198004</v>
      </c>
      <c r="F54" s="16">
        <v>18400</v>
      </c>
      <c r="G54" s="17">
        <f t="shared" si="2"/>
        <v>0.9070725843922345</v>
      </c>
      <c r="H54" s="18"/>
    </row>
    <row r="55" spans="1:8" ht="15.75">
      <c r="A55" s="45" t="s">
        <v>69</v>
      </c>
      <c r="B55" s="48"/>
      <c r="C55" s="14"/>
      <c r="D55" s="15">
        <v>832</v>
      </c>
      <c r="E55" s="16">
        <v>57110078.59</v>
      </c>
      <c r="F55" s="16">
        <v>6723046.17</v>
      </c>
      <c r="G55" s="17">
        <f t="shared" si="2"/>
        <v>0.8822791644489663</v>
      </c>
      <c r="H55" s="18"/>
    </row>
    <row r="56" spans="1:8" ht="15.75">
      <c r="A56" s="45" t="s">
        <v>70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48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50</v>
      </c>
      <c r="B59" s="46"/>
      <c r="C59" s="14"/>
      <c r="D59" s="21"/>
      <c r="E59" s="22"/>
      <c r="F59" s="16">
        <v>20</v>
      </c>
      <c r="G59" s="23"/>
      <c r="H59" s="18"/>
    </row>
    <row r="60" spans="1:8" ht="15">
      <c r="A60" s="20" t="s">
        <v>33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51</v>
      </c>
      <c r="B62" s="28"/>
      <c r="C62" s="59"/>
      <c r="D62" s="30">
        <f>SUM(D45:D58)</f>
        <v>1295</v>
      </c>
      <c r="E62" s="31">
        <f>SUM(E45:E61)</f>
        <v>108604695.60000001</v>
      </c>
      <c r="F62" s="31">
        <f>SUM(F45:F61)</f>
        <v>10423173.18</v>
      </c>
      <c r="G62" s="32">
        <f>1-(F62/E62)</f>
        <v>0.904026496069844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52</v>
      </c>
      <c r="B64" s="56"/>
      <c r="C64" s="59"/>
      <c r="D64" s="75"/>
      <c r="E64" s="56"/>
      <c r="F64" s="57">
        <f>F62+F40</f>
        <v>14099625.18</v>
      </c>
      <c r="G64" s="56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2</v>
      </c>
      <c r="E10" s="16">
        <v>230641</v>
      </c>
      <c r="F10" s="16">
        <v>39250</v>
      </c>
      <c r="G10" s="17">
        <f>F10/E10</f>
        <v>0.17017789551727577</v>
      </c>
      <c r="H10" s="18"/>
    </row>
    <row r="11" spans="1:8" ht="15.75">
      <c r="A11" s="112" t="s">
        <v>121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73</v>
      </c>
      <c r="B12" s="13"/>
      <c r="C12" s="14"/>
      <c r="D12" s="15">
        <v>1</v>
      </c>
      <c r="E12" s="16">
        <v>135516</v>
      </c>
      <c r="F12" s="16">
        <v>47954</v>
      </c>
      <c r="G12" s="17">
        <f>F12/E12</f>
        <v>0.35386227456536495</v>
      </c>
      <c r="H12" s="18"/>
    </row>
    <row r="13" spans="1:8" ht="15.75">
      <c r="A13" s="112" t="s">
        <v>74</v>
      </c>
      <c r="B13" s="13"/>
      <c r="C13" s="14"/>
      <c r="D13" s="15">
        <v>1</v>
      </c>
      <c r="E13" s="16">
        <v>19369</v>
      </c>
      <c r="F13" s="16">
        <v>3116</v>
      </c>
      <c r="G13" s="17">
        <f>F13/E13</f>
        <v>0.16087562600030977</v>
      </c>
      <c r="H13" s="18"/>
    </row>
    <row r="14" spans="1:8" ht="15.75">
      <c r="A14" s="112" t="s">
        <v>139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27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134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393950</v>
      </c>
      <c r="F18" s="16">
        <v>83532</v>
      </c>
      <c r="G18" s="17">
        <f>F18/E18</f>
        <v>0.21203706054067775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122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131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93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145</v>
      </c>
      <c r="B23" s="13"/>
      <c r="C23" s="14"/>
      <c r="D23" s="15">
        <v>3</v>
      </c>
      <c r="E23" s="16">
        <v>662537</v>
      </c>
      <c r="F23" s="16">
        <v>126407.5</v>
      </c>
      <c r="G23" s="17">
        <f>F23/E23</f>
        <v>0.19079311796926057</v>
      </c>
      <c r="H23" s="18"/>
    </row>
    <row r="24" spans="1:8" ht="15.75">
      <c r="A24" s="112" t="s">
        <v>10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2</v>
      </c>
      <c r="E25" s="16">
        <v>90090</v>
      </c>
      <c r="F25" s="16">
        <v>33449</v>
      </c>
      <c r="G25" s="17">
        <f>F25/E25</f>
        <v>0.37128427128427127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108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77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132</v>
      </c>
      <c r="B31" s="13"/>
      <c r="C31" s="14"/>
      <c r="D31" s="15">
        <v>1</v>
      </c>
      <c r="E31" s="16">
        <v>575.5</v>
      </c>
      <c r="F31" s="16">
        <v>16.5</v>
      </c>
      <c r="G31" s="17">
        <f>F31/E31</f>
        <v>0.028670721112076455</v>
      </c>
      <c r="H31" s="18"/>
    </row>
    <row r="32" spans="1:8" ht="15.75">
      <c r="A32" s="114" t="s">
        <v>60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118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123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31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11</v>
      </c>
      <c r="E39" s="31">
        <f>SUM(E9:E38)</f>
        <v>1532678.5</v>
      </c>
      <c r="F39" s="31">
        <f>SUM(F9:F38)</f>
        <v>333725</v>
      </c>
      <c r="G39" s="32">
        <f>F39/E39</f>
        <v>0.217739728194791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32</v>
      </c>
      <c r="E44" s="16">
        <v>1141671.3</v>
      </c>
      <c r="F44" s="16">
        <v>80633.8</v>
      </c>
      <c r="G44" s="17">
        <f>1-(+F44/E44)</f>
        <v>0.9293721406502905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41</v>
      </c>
      <c r="B46" s="46"/>
      <c r="C46" s="14"/>
      <c r="D46" s="15">
        <v>141</v>
      </c>
      <c r="E46" s="16">
        <v>4558238.5</v>
      </c>
      <c r="F46" s="16">
        <v>380025.89</v>
      </c>
      <c r="G46" s="17">
        <f>1-(+F46/E46)</f>
        <v>0.9166287832459842</v>
      </c>
      <c r="H46" s="18"/>
    </row>
    <row r="47" spans="1:8" ht="15.75">
      <c r="A47" s="45" t="s">
        <v>42</v>
      </c>
      <c r="B47" s="46"/>
      <c r="C47" s="14"/>
      <c r="D47" s="15"/>
      <c r="E47" s="16">
        <v>151548.5</v>
      </c>
      <c r="F47" s="16">
        <v>18270.5</v>
      </c>
      <c r="G47" s="17">
        <f>1-(+F47/E47)</f>
        <v>0.87944123498418</v>
      </c>
      <c r="H47" s="18"/>
    </row>
    <row r="48" spans="1:8" ht="15.75">
      <c r="A48" s="45" t="s">
        <v>43</v>
      </c>
      <c r="B48" s="46"/>
      <c r="C48" s="14"/>
      <c r="D48" s="15">
        <v>69</v>
      </c>
      <c r="E48" s="16">
        <v>2901504</v>
      </c>
      <c r="F48" s="16">
        <v>258360.3</v>
      </c>
      <c r="G48" s="17">
        <f>1-(+F48/E48)</f>
        <v>0.9109564212215457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20</v>
      </c>
      <c r="E50" s="16">
        <v>821775</v>
      </c>
      <c r="F50" s="16">
        <v>23095</v>
      </c>
      <c r="G50" s="17">
        <f>1-(+F50/E50)</f>
        <v>0.9718962002981352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68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69</v>
      </c>
      <c r="B54" s="48"/>
      <c r="C54" s="14"/>
      <c r="D54" s="15">
        <v>696</v>
      </c>
      <c r="E54" s="16">
        <v>37405604.68</v>
      </c>
      <c r="F54" s="16">
        <v>4615486.35</v>
      </c>
      <c r="G54" s="17">
        <f>1-(+F54/E54)</f>
        <v>0.876609765047648</v>
      </c>
      <c r="H54" s="18"/>
    </row>
    <row r="55" spans="1:8" ht="15.75">
      <c r="A55" s="45" t="s">
        <v>70</v>
      </c>
      <c r="B55" s="48"/>
      <c r="C55" s="14"/>
      <c r="D55" s="15">
        <v>5</v>
      </c>
      <c r="E55" s="16">
        <v>415141.12</v>
      </c>
      <c r="F55" s="16">
        <v>17382.56</v>
      </c>
      <c r="G55" s="17">
        <f>1-(+F55/E55)</f>
        <v>0.9581285515633816</v>
      </c>
      <c r="H55" s="18"/>
    </row>
    <row r="56" spans="1:8" ht="15">
      <c r="A56" s="20" t="s">
        <v>48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33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51</v>
      </c>
      <c r="B61" s="28"/>
      <c r="C61" s="29"/>
      <c r="D61" s="30">
        <f>SUM(D44:D57)</f>
        <v>963</v>
      </c>
      <c r="E61" s="31">
        <f>SUM(E44:E60)</f>
        <v>47395483.1</v>
      </c>
      <c r="F61" s="31">
        <f>SUM(F44:F60)</f>
        <v>5393254.399999999</v>
      </c>
      <c r="G61" s="32">
        <f>1-(+F61/E61)</f>
        <v>0.8862074179385251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52</v>
      </c>
      <c r="B63" s="56"/>
      <c r="C63" s="56"/>
      <c r="D63" s="56"/>
      <c r="E63" s="56"/>
      <c r="F63" s="57">
        <f>F61+F39</f>
        <v>5726979.399999999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140</v>
      </c>
      <c r="B9" s="13"/>
      <c r="C9" s="14"/>
      <c r="D9" s="15">
        <v>7</v>
      </c>
      <c r="E9" s="121">
        <v>36447</v>
      </c>
      <c r="F9" s="16">
        <v>-2194</v>
      </c>
      <c r="G9" s="17">
        <f aca="true" t="shared" si="0" ref="G9:G20">F9/E9</f>
        <v>-0.06019699838121107</v>
      </c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121</v>
      </c>
      <c r="B11" s="13"/>
      <c r="C11" s="14"/>
      <c r="D11" s="15">
        <v>8</v>
      </c>
      <c r="E11" s="121">
        <v>2016885</v>
      </c>
      <c r="F11" s="16">
        <v>-183890.5</v>
      </c>
      <c r="G11" s="17">
        <f t="shared" si="0"/>
        <v>-0.09117550083420721</v>
      </c>
      <c r="H11" s="18"/>
    </row>
    <row r="12" spans="1:8" ht="15.75">
      <c r="A12" s="112" t="s">
        <v>73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74</v>
      </c>
      <c r="B13" s="13"/>
      <c r="C13" s="14"/>
      <c r="D13" s="15">
        <v>1</v>
      </c>
      <c r="E13" s="121">
        <v>152316</v>
      </c>
      <c r="F13" s="16">
        <v>33483.5</v>
      </c>
      <c r="G13" s="17">
        <f t="shared" si="0"/>
        <v>0.21982917093411067</v>
      </c>
      <c r="H13" s="18"/>
    </row>
    <row r="14" spans="1:8" ht="15.75">
      <c r="A14" s="112" t="s">
        <v>139</v>
      </c>
      <c r="B14" s="13"/>
      <c r="C14" s="14"/>
      <c r="D14" s="15">
        <v>1</v>
      </c>
      <c r="E14" s="121">
        <v>90255</v>
      </c>
      <c r="F14" s="16">
        <v>18980</v>
      </c>
      <c r="G14" s="17">
        <f t="shared" si="0"/>
        <v>0.21029305855631267</v>
      </c>
      <c r="H14" s="18"/>
    </row>
    <row r="15" spans="1:8" ht="15.75">
      <c r="A15" s="112" t="s">
        <v>27</v>
      </c>
      <c r="B15" s="13"/>
      <c r="C15" s="14"/>
      <c r="D15" s="15">
        <v>1</v>
      </c>
      <c r="E15" s="121">
        <v>251358</v>
      </c>
      <c r="F15" s="16">
        <v>108133</v>
      </c>
      <c r="G15" s="17">
        <f t="shared" si="0"/>
        <v>0.4301951797834165</v>
      </c>
      <c r="H15" s="18"/>
    </row>
    <row r="16" spans="1:8" ht="15.75">
      <c r="A16" s="112" t="s">
        <v>134</v>
      </c>
      <c r="B16" s="13"/>
      <c r="C16" s="14"/>
      <c r="D16" s="15">
        <v>1</v>
      </c>
      <c r="E16" s="121">
        <v>122825</v>
      </c>
      <c r="F16" s="16">
        <v>42004.5</v>
      </c>
      <c r="G16" s="17">
        <f t="shared" si="0"/>
        <v>0.3419865662527987</v>
      </c>
      <c r="H16" s="18"/>
    </row>
    <row r="17" spans="1:8" ht="15.75">
      <c r="A17" s="112" t="s">
        <v>17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2</v>
      </c>
      <c r="E18" s="121">
        <v>583016</v>
      </c>
      <c r="F18" s="16">
        <v>126280</v>
      </c>
      <c r="G18" s="17">
        <f t="shared" si="0"/>
        <v>0.21659782921909518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1331390</v>
      </c>
      <c r="F19" s="16">
        <v>458966.5</v>
      </c>
      <c r="G19" s="17">
        <f t="shared" si="0"/>
        <v>0.34472731506170246</v>
      </c>
      <c r="H19" s="18"/>
    </row>
    <row r="20" spans="1:8" ht="15.75">
      <c r="A20" s="112" t="s">
        <v>122</v>
      </c>
      <c r="B20" s="13"/>
      <c r="C20" s="14"/>
      <c r="D20" s="15">
        <v>22</v>
      </c>
      <c r="E20" s="121">
        <v>2801869</v>
      </c>
      <c r="F20" s="16">
        <v>544889.5</v>
      </c>
      <c r="G20" s="17">
        <f t="shared" si="0"/>
        <v>0.19447358174133053</v>
      </c>
      <c r="H20" s="18"/>
    </row>
    <row r="21" spans="1:8" ht="15.75">
      <c r="A21" s="112" t="s">
        <v>131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93</v>
      </c>
      <c r="B22" s="13"/>
      <c r="C22" s="14"/>
      <c r="D22" s="15">
        <v>1</v>
      </c>
      <c r="E22" s="121">
        <v>70142</v>
      </c>
      <c r="F22" s="16">
        <v>28684</v>
      </c>
      <c r="G22" s="17">
        <f>F22/E22</f>
        <v>0.4089418607966696</v>
      </c>
      <c r="H22" s="18"/>
    </row>
    <row r="23" spans="1:8" ht="15.75">
      <c r="A23" s="112" t="s">
        <v>145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4</v>
      </c>
      <c r="E25" s="121">
        <v>641575</v>
      </c>
      <c r="F25" s="16">
        <v>142378.5</v>
      </c>
      <c r="G25" s="17">
        <f>F25/E25</f>
        <v>0.22192027432490355</v>
      </c>
      <c r="H25" s="18"/>
    </row>
    <row r="26" spans="1:8" ht="15.75">
      <c r="A26" s="113" t="s">
        <v>23</v>
      </c>
      <c r="B26" s="13"/>
      <c r="C26" s="14"/>
      <c r="D26" s="15">
        <v>13</v>
      </c>
      <c r="E26" s="121">
        <v>115699</v>
      </c>
      <c r="F26" s="16">
        <v>115699</v>
      </c>
      <c r="G26" s="17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21">
        <v>29418</v>
      </c>
      <c r="F28" s="16">
        <v>-4582</v>
      </c>
      <c r="G28" s="17">
        <f aca="true" t="shared" si="1" ref="G28:G34">F28/E28</f>
        <v>-0.15575497994425183</v>
      </c>
      <c r="H28" s="18"/>
    </row>
    <row r="29" spans="1:8" ht="15.75">
      <c r="A29" s="114" t="s">
        <v>108</v>
      </c>
      <c r="B29" s="13"/>
      <c r="C29" s="14"/>
      <c r="D29" s="15">
        <v>1</v>
      </c>
      <c r="E29" s="121">
        <v>67251</v>
      </c>
      <c r="F29" s="16">
        <v>33473</v>
      </c>
      <c r="G29" s="17">
        <f t="shared" si="1"/>
        <v>0.497732375726755</v>
      </c>
      <c r="H29" s="18"/>
    </row>
    <row r="30" spans="1:8" ht="15.75">
      <c r="A30" s="114" t="s">
        <v>77</v>
      </c>
      <c r="B30" s="13"/>
      <c r="C30" s="14"/>
      <c r="D30" s="15">
        <v>2</v>
      </c>
      <c r="E30" s="121">
        <v>202617</v>
      </c>
      <c r="F30" s="16">
        <v>66856</v>
      </c>
      <c r="G30" s="17">
        <f t="shared" si="1"/>
        <v>0.3299624414535799</v>
      </c>
      <c r="H30" s="18"/>
    </row>
    <row r="31" spans="1:8" ht="15.75">
      <c r="A31" s="114" t="s">
        <v>132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60</v>
      </c>
      <c r="B32" s="13"/>
      <c r="C32" s="14"/>
      <c r="D32" s="15">
        <v>2</v>
      </c>
      <c r="E32" s="121">
        <v>109752</v>
      </c>
      <c r="F32" s="16">
        <v>20071.5</v>
      </c>
      <c r="G32" s="17">
        <f t="shared" si="1"/>
        <v>0.18288049420511698</v>
      </c>
      <c r="H32" s="18"/>
    </row>
    <row r="33" spans="1:8" ht="15.75">
      <c r="A33" s="114" t="s">
        <v>118</v>
      </c>
      <c r="B33" s="13"/>
      <c r="C33" s="14"/>
      <c r="D33" s="15">
        <v>1</v>
      </c>
      <c r="E33" s="121">
        <v>145446</v>
      </c>
      <c r="F33" s="16">
        <v>41392</v>
      </c>
      <c r="G33" s="17">
        <f t="shared" si="1"/>
        <v>0.2845867194697688</v>
      </c>
      <c r="H33" s="18"/>
    </row>
    <row r="34" spans="1:8" ht="15.75">
      <c r="A34" s="114" t="s">
        <v>123</v>
      </c>
      <c r="B34" s="13"/>
      <c r="C34" s="14"/>
      <c r="D34" s="15">
        <v>5</v>
      </c>
      <c r="E34" s="121">
        <v>1967889</v>
      </c>
      <c r="F34" s="16">
        <v>438915.5</v>
      </c>
      <c r="G34" s="17">
        <f t="shared" si="1"/>
        <v>0.2230387486286066</v>
      </c>
      <c r="H34" s="18"/>
    </row>
    <row r="35" spans="1:8" ht="15">
      <c r="A35" s="20" t="s">
        <v>31</v>
      </c>
      <c r="B35" s="13"/>
      <c r="C35" s="14"/>
      <c r="D35" s="21"/>
      <c r="E35" s="121">
        <v>86805</v>
      </c>
      <c r="F35" s="16">
        <v>12064</v>
      </c>
      <c r="G35" s="23"/>
      <c r="H35" s="18"/>
    </row>
    <row r="36" spans="1:8" ht="15">
      <c r="A36" s="20" t="s">
        <v>50</v>
      </c>
      <c r="B36" s="13"/>
      <c r="C36" s="14"/>
      <c r="D36" s="21"/>
      <c r="E36" s="121">
        <v>1</v>
      </c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74</v>
      </c>
      <c r="E39" s="31">
        <f>SUM(E9:E38)</f>
        <v>10822956</v>
      </c>
      <c r="F39" s="31">
        <f>SUM(F9:F38)</f>
        <v>2041604</v>
      </c>
      <c r="G39" s="32">
        <f>F39/E39</f>
        <v>0.18863645015280484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171</v>
      </c>
      <c r="E44" s="16">
        <v>15067534.88</v>
      </c>
      <c r="F44" s="16">
        <v>785245.24</v>
      </c>
      <c r="G44" s="17">
        <f>1-(+F44/E44)</f>
        <v>0.9478849562152134</v>
      </c>
      <c r="H44" s="18"/>
    </row>
    <row r="45" spans="1:8" ht="15.75">
      <c r="A45" s="45" t="s">
        <v>40</v>
      </c>
      <c r="B45" s="46"/>
      <c r="C45" s="14"/>
      <c r="D45" s="15">
        <v>3</v>
      </c>
      <c r="E45" s="16">
        <v>947551.88</v>
      </c>
      <c r="F45" s="16">
        <v>90337.63</v>
      </c>
      <c r="G45" s="17">
        <f aca="true" t="shared" si="2" ref="G45:G53">1-(+F45/E45)</f>
        <v>0.9046620750728709</v>
      </c>
      <c r="H45" s="18"/>
    </row>
    <row r="46" spans="1:8" ht="15.75">
      <c r="A46" s="45" t="s">
        <v>41</v>
      </c>
      <c r="B46" s="46"/>
      <c r="C46" s="14"/>
      <c r="D46" s="15">
        <v>281</v>
      </c>
      <c r="E46" s="16">
        <v>10621774.75</v>
      </c>
      <c r="F46" s="16">
        <v>717041.78</v>
      </c>
      <c r="G46" s="17">
        <f t="shared" si="2"/>
        <v>0.9324932229428043</v>
      </c>
      <c r="H46" s="18"/>
    </row>
    <row r="47" spans="1:8" ht="15.75">
      <c r="A47" s="45" t="s">
        <v>42</v>
      </c>
      <c r="B47" s="46"/>
      <c r="C47" s="14"/>
      <c r="D47" s="15">
        <v>37</v>
      </c>
      <c r="E47" s="16">
        <v>3489965.85</v>
      </c>
      <c r="F47" s="16">
        <v>249379.07</v>
      </c>
      <c r="G47" s="17">
        <f t="shared" si="2"/>
        <v>0.9285439798787716</v>
      </c>
      <c r="H47" s="18"/>
    </row>
    <row r="48" spans="1:8" ht="15.75">
      <c r="A48" s="45" t="s">
        <v>43</v>
      </c>
      <c r="B48" s="46"/>
      <c r="C48" s="14"/>
      <c r="D48" s="15">
        <v>90</v>
      </c>
      <c r="E48" s="16">
        <v>13520417.73</v>
      </c>
      <c r="F48" s="16">
        <v>948058.26</v>
      </c>
      <c r="G48" s="17">
        <f t="shared" si="2"/>
        <v>0.9298795141590643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21</v>
      </c>
      <c r="E50" s="16">
        <v>2182259.27</v>
      </c>
      <c r="F50" s="16">
        <v>113837.27</v>
      </c>
      <c r="G50" s="17">
        <f t="shared" si="2"/>
        <v>0.947835130515908</v>
      </c>
      <c r="H50" s="18"/>
    </row>
    <row r="51" spans="1:8" ht="15.75">
      <c r="A51" s="45" t="s">
        <v>46</v>
      </c>
      <c r="B51" s="46"/>
      <c r="C51" s="14"/>
      <c r="D51" s="15">
        <v>3</v>
      </c>
      <c r="E51" s="16">
        <v>238960</v>
      </c>
      <c r="F51" s="16">
        <v>0</v>
      </c>
      <c r="G51" s="17">
        <f t="shared" si="2"/>
        <v>1</v>
      </c>
      <c r="H51" s="18"/>
    </row>
    <row r="52" spans="1:8" ht="15.75">
      <c r="A52" s="45" t="s">
        <v>47</v>
      </c>
      <c r="B52" s="46"/>
      <c r="C52" s="14"/>
      <c r="D52" s="15">
        <v>3</v>
      </c>
      <c r="E52" s="16">
        <v>244600</v>
      </c>
      <c r="F52" s="16">
        <v>18085</v>
      </c>
      <c r="G52" s="17">
        <f t="shared" si="2"/>
        <v>0.9260629599345871</v>
      </c>
      <c r="H52" s="18"/>
    </row>
    <row r="53" spans="1:8" ht="15.75">
      <c r="A53" s="47" t="s">
        <v>68</v>
      </c>
      <c r="B53" s="48"/>
      <c r="C53" s="14"/>
      <c r="D53" s="15">
        <v>2</v>
      </c>
      <c r="E53" s="16">
        <v>120200</v>
      </c>
      <c r="F53" s="16">
        <v>39300</v>
      </c>
      <c r="G53" s="17">
        <f t="shared" si="2"/>
        <v>0.6730449251247921</v>
      </c>
      <c r="H53" s="18"/>
    </row>
    <row r="54" spans="1:8" ht="15.75">
      <c r="A54" s="45" t="s">
        <v>69</v>
      </c>
      <c r="B54" s="48"/>
      <c r="C54" s="14"/>
      <c r="D54" s="15">
        <v>1484</v>
      </c>
      <c r="E54" s="16">
        <v>84992214.87</v>
      </c>
      <c r="F54" s="16">
        <v>9692322.38</v>
      </c>
      <c r="G54" s="17">
        <f>1-(+F54/E54)</f>
        <v>0.8859622331901232</v>
      </c>
      <c r="H54" s="18"/>
    </row>
    <row r="55" spans="1:8" ht="15.75">
      <c r="A55" s="45" t="s">
        <v>70</v>
      </c>
      <c r="B55" s="48"/>
      <c r="C55" s="14"/>
      <c r="D55" s="15">
        <v>16</v>
      </c>
      <c r="E55" s="16">
        <v>714521.37</v>
      </c>
      <c r="F55" s="16">
        <v>86368.94</v>
      </c>
      <c r="G55" s="17">
        <f>1-(+F55/E55)</f>
        <v>0.879123363378201</v>
      </c>
      <c r="H55" s="18"/>
    </row>
    <row r="56" spans="1:8" ht="15">
      <c r="A56" s="20" t="s">
        <v>48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33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51</v>
      </c>
      <c r="B61" s="28"/>
      <c r="C61" s="29"/>
      <c r="D61" s="30">
        <f>SUM(D44:D57)</f>
        <v>2111</v>
      </c>
      <c r="E61" s="31">
        <f>SUM(E44:E60)</f>
        <v>132140000.60000002</v>
      </c>
      <c r="F61" s="31">
        <f>SUM(F44:F60)</f>
        <v>12739975.57</v>
      </c>
      <c r="G61" s="32">
        <f>1-(F61/E61)</f>
        <v>0.9035872899034935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52</v>
      </c>
      <c r="B63" s="56"/>
      <c r="C63" s="59"/>
      <c r="D63" s="75"/>
      <c r="E63" s="56"/>
      <c r="F63" s="57">
        <f>F61+F39</f>
        <v>14781579.57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55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56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80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81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141</v>
      </c>
      <c r="B13" s="13"/>
      <c r="C13" s="14"/>
      <c r="D13" s="15">
        <v>1</v>
      </c>
      <c r="E13" s="16">
        <v>84313</v>
      </c>
      <c r="F13" s="16">
        <v>22051.5</v>
      </c>
      <c r="G13" s="17">
        <f>F13/E13</f>
        <v>0.2615432970004626</v>
      </c>
      <c r="H13" s="18"/>
    </row>
    <row r="14" spans="1:8" ht="15.75" customHeight="1">
      <c r="A14" s="112" t="s">
        <v>117</v>
      </c>
      <c r="B14" s="13"/>
      <c r="C14" s="14"/>
      <c r="D14" s="15">
        <v>1</v>
      </c>
      <c r="E14" s="16">
        <v>75936</v>
      </c>
      <c r="F14" s="16">
        <v>17399.5</v>
      </c>
      <c r="G14" s="17">
        <f>F14/E14</f>
        <v>0.22913374420564686</v>
      </c>
      <c r="H14" s="18"/>
    </row>
    <row r="15" spans="1:8" ht="15.75" customHeight="1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82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27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15</v>
      </c>
      <c r="B18" s="13"/>
      <c r="C18" s="14"/>
      <c r="D18" s="15">
        <v>2</v>
      </c>
      <c r="E18" s="16">
        <v>172408</v>
      </c>
      <c r="F18" s="16">
        <v>6797</v>
      </c>
      <c r="G18" s="17">
        <f>F18/E18</f>
        <v>0.039423924643868034</v>
      </c>
      <c r="H18" s="18"/>
    </row>
    <row r="19" spans="1:8" ht="15.75" customHeight="1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83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19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22</v>
      </c>
      <c r="B25" s="13"/>
      <c r="C25" s="14"/>
      <c r="D25" s="15">
        <v>1</v>
      </c>
      <c r="E25" s="16">
        <v>43356</v>
      </c>
      <c r="F25" s="16">
        <v>5787</v>
      </c>
      <c r="G25" s="17">
        <f>F25/E25</f>
        <v>0.1334763354553003</v>
      </c>
      <c r="H25" s="18"/>
    </row>
    <row r="26" spans="1:8" ht="15.75" customHeight="1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26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136</v>
      </c>
      <c r="B30" s="13"/>
      <c r="C30" s="14"/>
      <c r="D30" s="15">
        <v>1</v>
      </c>
      <c r="E30" s="16">
        <v>60150</v>
      </c>
      <c r="F30" s="16">
        <v>11906</v>
      </c>
      <c r="G30" s="17">
        <f>F30/E30</f>
        <v>0.19793848711554446</v>
      </c>
      <c r="H30" s="18"/>
    </row>
    <row r="31" spans="1:8" ht="15.75" customHeight="1">
      <c r="A31" s="114" t="s">
        <v>30</v>
      </c>
      <c r="B31" s="13"/>
      <c r="C31" s="14"/>
      <c r="D31" s="15"/>
      <c r="E31" s="16"/>
      <c r="F31" s="16"/>
      <c r="G31" s="17"/>
      <c r="H31" s="18"/>
    </row>
    <row r="32" spans="1:8" ht="15.75" customHeight="1">
      <c r="A32" s="114" t="s">
        <v>60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75</v>
      </c>
      <c r="B33" s="13"/>
      <c r="C33" s="14"/>
      <c r="D33" s="15">
        <v>6</v>
      </c>
      <c r="E33" s="16">
        <v>184087</v>
      </c>
      <c r="F33" s="16">
        <v>56720.5</v>
      </c>
      <c r="G33" s="17">
        <f>F33/E33</f>
        <v>0.308117900775177</v>
      </c>
      <c r="H33" s="18"/>
    </row>
    <row r="34" spans="1:8" ht="15.75" customHeight="1">
      <c r="A34" s="114" t="s">
        <v>143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31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50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34</v>
      </c>
      <c r="B39" s="28"/>
      <c r="C39" s="29"/>
      <c r="D39" s="30">
        <f>SUM(D9:D38)</f>
        <v>12</v>
      </c>
      <c r="E39" s="31">
        <f>SUM(E9:E38)</f>
        <v>620250</v>
      </c>
      <c r="F39" s="31">
        <f>SUM(F9:F38)</f>
        <v>120661.5</v>
      </c>
      <c r="G39" s="32">
        <f>F39/E39</f>
        <v>0.19453688029020555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 customHeight="1">
      <c r="A44" s="45" t="s">
        <v>39</v>
      </c>
      <c r="B44" s="46"/>
      <c r="C44" s="14"/>
      <c r="D44" s="15">
        <v>24</v>
      </c>
      <c r="E44" s="16">
        <v>1109245.5</v>
      </c>
      <c r="F44" s="16">
        <v>50915.85</v>
      </c>
      <c r="G44" s="17">
        <f>1-(+F44/E44)</f>
        <v>0.9540986643623977</v>
      </c>
      <c r="H44" s="18"/>
    </row>
    <row r="45" spans="1:8" ht="15.75" customHeight="1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41</v>
      </c>
      <c r="B46" s="46"/>
      <c r="C46" s="14"/>
      <c r="D46" s="15">
        <v>40</v>
      </c>
      <c r="E46" s="16">
        <v>1370848</v>
      </c>
      <c r="F46" s="16">
        <v>142317.02</v>
      </c>
      <c r="G46" s="17">
        <f>1-(+F46/E46)</f>
        <v>0.8961832238147482</v>
      </c>
      <c r="H46" s="18"/>
    </row>
    <row r="47" spans="1:8" ht="15.75" customHeight="1">
      <c r="A47" s="45" t="s">
        <v>42</v>
      </c>
      <c r="B47" s="46"/>
      <c r="C47" s="14"/>
      <c r="D47" s="15">
        <v>12</v>
      </c>
      <c r="E47" s="16">
        <v>1034203</v>
      </c>
      <c r="F47" s="16">
        <v>77383.5</v>
      </c>
      <c r="G47" s="17">
        <f>1-(+F47/E47)</f>
        <v>0.9251757150191984</v>
      </c>
      <c r="H47" s="18"/>
    </row>
    <row r="48" spans="1:8" ht="15.75" customHeight="1">
      <c r="A48" s="45" t="s">
        <v>43</v>
      </c>
      <c r="B48" s="46"/>
      <c r="C48" s="14"/>
      <c r="D48" s="15">
        <v>25</v>
      </c>
      <c r="E48" s="16">
        <v>1221468.76</v>
      </c>
      <c r="F48" s="16">
        <v>135330.61</v>
      </c>
      <c r="G48" s="17">
        <f>1-(+F48/E48)</f>
        <v>0.88920665478174</v>
      </c>
      <c r="H48" s="18"/>
    </row>
    <row r="49" spans="1:8" ht="15.75" customHeight="1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45</v>
      </c>
      <c r="B50" s="46"/>
      <c r="C50" s="14"/>
      <c r="D50" s="15">
        <v>12</v>
      </c>
      <c r="E50" s="16">
        <v>503565</v>
      </c>
      <c r="F50" s="16">
        <v>44655</v>
      </c>
      <c r="G50" s="17">
        <f>1-(+F50/E50)</f>
        <v>0.9113222721992196</v>
      </c>
      <c r="H50" s="18"/>
    </row>
    <row r="51" spans="1:8" ht="15.75" customHeight="1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69</v>
      </c>
      <c r="B53" s="48"/>
      <c r="C53" s="14"/>
      <c r="D53" s="15">
        <v>325</v>
      </c>
      <c r="E53" s="16">
        <v>15409305.85</v>
      </c>
      <c r="F53" s="16">
        <v>1919573.01</v>
      </c>
      <c r="G53" s="17">
        <f>1-(+F53/E53)</f>
        <v>0.8754276780092596</v>
      </c>
      <c r="H53" s="18"/>
    </row>
    <row r="54" spans="1:8" ht="15.75" customHeight="1">
      <c r="A54" s="45" t="s">
        <v>70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48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49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32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33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51</v>
      </c>
      <c r="B60" s="28"/>
      <c r="C60" s="29"/>
      <c r="D60" s="30">
        <f>SUM(D44:D56)</f>
        <v>438</v>
      </c>
      <c r="E60" s="31">
        <f>SUM(E44:E59)</f>
        <v>20648636.11</v>
      </c>
      <c r="F60" s="31">
        <f>SUM(F44:F59)</f>
        <v>2370174.99</v>
      </c>
      <c r="G60" s="32">
        <f>1-(F60/E60)</f>
        <v>0.8852139687399431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52</v>
      </c>
      <c r="B62" s="56"/>
      <c r="C62" s="56"/>
      <c r="D62" s="75"/>
      <c r="E62" s="56"/>
      <c r="F62" s="57">
        <f>F60+F39</f>
        <v>2490836.49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56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145230</v>
      </c>
      <c r="F9" s="16">
        <v>-32011</v>
      </c>
      <c r="G9" s="119">
        <f>F9/E9</f>
        <v>-0.22041589203332645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1477739</v>
      </c>
      <c r="F10" s="16">
        <v>437068</v>
      </c>
      <c r="G10" s="119">
        <f>F10/E10</f>
        <v>0.2957680618837291</v>
      </c>
      <c r="H10" s="18"/>
    </row>
    <row r="11" spans="1:8" ht="15.75">
      <c r="A11" s="112" t="s">
        <v>85</v>
      </c>
      <c r="B11" s="13"/>
      <c r="C11" s="14"/>
      <c r="D11" s="15">
        <v>1</v>
      </c>
      <c r="E11" s="16">
        <v>276483</v>
      </c>
      <c r="F11" s="16">
        <v>89108</v>
      </c>
      <c r="G11" s="119">
        <f>F11/E11</f>
        <v>0.32229106310333727</v>
      </c>
      <c r="H11" s="18"/>
    </row>
    <row r="12" spans="1:8" ht="15.75">
      <c r="A12" s="112" t="s">
        <v>27</v>
      </c>
      <c r="B12" s="13"/>
      <c r="C12" s="14"/>
      <c r="D12" s="15">
        <v>1</v>
      </c>
      <c r="E12" s="16">
        <v>271636</v>
      </c>
      <c r="F12" s="16">
        <v>66076.17</v>
      </c>
      <c r="G12" s="119">
        <f>F12/E12</f>
        <v>0.24325262483617782</v>
      </c>
      <c r="H12" s="18"/>
    </row>
    <row r="13" spans="1:8" ht="15.75">
      <c r="A13" s="112" t="s">
        <v>86</v>
      </c>
      <c r="B13" s="13"/>
      <c r="C13" s="14"/>
      <c r="D13" s="15">
        <v>24</v>
      </c>
      <c r="E13" s="16">
        <v>3962493</v>
      </c>
      <c r="F13" s="16">
        <v>829384.5</v>
      </c>
      <c r="G13" s="119">
        <f>F13/E13</f>
        <v>0.20930876092399406</v>
      </c>
      <c r="H13" s="18"/>
    </row>
    <row r="14" spans="1:8" ht="15.75">
      <c r="A14" s="112" t="s">
        <v>116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137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149</v>
      </c>
      <c r="B16" s="13"/>
      <c r="C16" s="14"/>
      <c r="D16" s="15">
        <v>1</v>
      </c>
      <c r="E16" s="16">
        <v>145075</v>
      </c>
      <c r="F16" s="16">
        <v>12378</v>
      </c>
      <c r="G16" s="119">
        <f aca="true" t="shared" si="0" ref="G16:G22">F16/E16</f>
        <v>0.08532138549026366</v>
      </c>
      <c r="H16" s="18"/>
    </row>
    <row r="17" spans="1:8" ht="15.75">
      <c r="A17" s="112" t="s">
        <v>62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1503261</v>
      </c>
      <c r="F18" s="16">
        <v>283748</v>
      </c>
      <c r="G18" s="119">
        <f t="shared" si="0"/>
        <v>0.18875498000679855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6">
        <v>1610571</v>
      </c>
      <c r="F19" s="16">
        <v>256971</v>
      </c>
      <c r="G19" s="119">
        <f t="shared" si="0"/>
        <v>0.15955273005660725</v>
      </c>
      <c r="H19" s="18"/>
    </row>
    <row r="20" spans="1:8" ht="15.75">
      <c r="A20" s="112" t="s">
        <v>138</v>
      </c>
      <c r="B20" s="13"/>
      <c r="C20" s="14"/>
      <c r="D20" s="15">
        <v>1</v>
      </c>
      <c r="E20" s="16">
        <v>111816</v>
      </c>
      <c r="F20" s="16">
        <v>26524</v>
      </c>
      <c r="G20" s="119">
        <f t="shared" si="0"/>
        <v>0.23721113257494456</v>
      </c>
      <c r="H20" s="18"/>
    </row>
    <row r="21" spans="1:8" ht="15.75">
      <c r="A21" s="112" t="s">
        <v>87</v>
      </c>
      <c r="B21" s="13"/>
      <c r="C21" s="14"/>
      <c r="D21" s="15">
        <v>2</v>
      </c>
      <c r="E21" s="16">
        <v>1531920</v>
      </c>
      <c r="F21" s="16">
        <v>114670</v>
      </c>
      <c r="G21" s="119">
        <f t="shared" si="0"/>
        <v>0.07485377826518357</v>
      </c>
      <c r="H21" s="18"/>
    </row>
    <row r="22" spans="1:8" ht="15.75">
      <c r="A22" s="112" t="s">
        <v>118</v>
      </c>
      <c r="B22" s="13"/>
      <c r="C22" s="14"/>
      <c r="D22" s="15">
        <v>2</v>
      </c>
      <c r="E22" s="16">
        <v>406379</v>
      </c>
      <c r="F22" s="16">
        <v>110705</v>
      </c>
      <c r="G22" s="119">
        <f t="shared" si="0"/>
        <v>0.27241811215638606</v>
      </c>
      <c r="H22" s="18"/>
    </row>
    <row r="23" spans="1:8" ht="15.75">
      <c r="A23" s="112" t="s">
        <v>83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88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6</v>
      </c>
      <c r="E25" s="16">
        <v>1155506</v>
      </c>
      <c r="F25" s="16">
        <v>278919</v>
      </c>
      <c r="G25" s="119">
        <f>F25/E25</f>
        <v>0.24138256313684223</v>
      </c>
      <c r="H25" s="18"/>
    </row>
    <row r="26" spans="1:8" ht="15.75">
      <c r="A26" s="113" t="s">
        <v>23</v>
      </c>
      <c r="B26" s="13"/>
      <c r="C26" s="14"/>
      <c r="D26" s="15">
        <v>23</v>
      </c>
      <c r="E26" s="16">
        <v>229233</v>
      </c>
      <c r="F26" s="16">
        <v>229233</v>
      </c>
      <c r="G26" s="119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>
        <v>65434</v>
      </c>
      <c r="F28" s="16">
        <v>-19016</v>
      </c>
      <c r="G28" s="119">
        <f>F28/E28</f>
        <v>-0.2906134425528013</v>
      </c>
      <c r="H28" s="18"/>
    </row>
    <row r="29" spans="1:8" ht="15.75">
      <c r="A29" s="114" t="s">
        <v>26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126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89</v>
      </c>
      <c r="B31" s="13"/>
      <c r="C31" s="14"/>
      <c r="D31" s="15">
        <v>2</v>
      </c>
      <c r="E31" s="16">
        <v>292325</v>
      </c>
      <c r="F31" s="16">
        <v>79231</v>
      </c>
      <c r="G31" s="119">
        <f>F31/E31</f>
        <v>0.2710373727871376</v>
      </c>
      <c r="H31" s="18"/>
    </row>
    <row r="32" spans="1:8" ht="15.75">
      <c r="A32" s="114" t="s">
        <v>144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30</v>
      </c>
      <c r="B33" s="13"/>
      <c r="C33" s="14"/>
      <c r="D33" s="15">
        <v>2</v>
      </c>
      <c r="E33" s="16">
        <v>780955</v>
      </c>
      <c r="F33" s="16">
        <v>161706.85</v>
      </c>
      <c r="G33" s="119">
        <f>F33/E33</f>
        <v>0.20706295497179736</v>
      </c>
      <c r="H33" s="18"/>
    </row>
    <row r="34" spans="1:8" ht="15.75">
      <c r="A34" s="114" t="s">
        <v>90</v>
      </c>
      <c r="B34" s="13"/>
      <c r="C34" s="14"/>
      <c r="D34" s="15">
        <v>4</v>
      </c>
      <c r="E34" s="16">
        <v>2393948</v>
      </c>
      <c r="F34" s="16">
        <v>253691.5</v>
      </c>
      <c r="G34" s="119">
        <f>F34/E34</f>
        <v>0.10597201777148042</v>
      </c>
      <c r="H34" s="18"/>
    </row>
    <row r="35" spans="1:8" ht="15">
      <c r="A35" s="20" t="s">
        <v>31</v>
      </c>
      <c r="B35" s="13"/>
      <c r="C35" s="14"/>
      <c r="D35" s="21"/>
      <c r="E35" s="70">
        <v>45895</v>
      </c>
      <c r="F35" s="16">
        <v>7155</v>
      </c>
      <c r="G35" s="120"/>
      <c r="H35" s="18"/>
    </row>
    <row r="36" spans="1:8" ht="15">
      <c r="A36" s="20" t="s">
        <v>50</v>
      </c>
      <c r="B36" s="13"/>
      <c r="C36" s="14"/>
      <c r="D36" s="21"/>
      <c r="E36" s="70"/>
      <c r="F36" s="16">
        <v>500</v>
      </c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79</v>
      </c>
      <c r="E39" s="31">
        <f>SUM(E9:E38)</f>
        <v>16405899</v>
      </c>
      <c r="F39" s="31">
        <f>SUM(F9:F38)</f>
        <v>3186042.02</v>
      </c>
      <c r="G39" s="107">
        <f>F39/E39</f>
        <v>0.19420100172505025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116</v>
      </c>
      <c r="E44" s="16">
        <v>20395852.9</v>
      </c>
      <c r="F44" s="16">
        <v>1200651.2</v>
      </c>
      <c r="G44" s="119">
        <f>1-(+F44/E44)</f>
        <v>0.9411325819083545</v>
      </c>
      <c r="H44" s="18"/>
    </row>
    <row r="45" spans="1:8" ht="15.75">
      <c r="A45" s="45" t="s">
        <v>40</v>
      </c>
      <c r="B45" s="46"/>
      <c r="C45" s="14"/>
      <c r="D45" s="15">
        <v>3</v>
      </c>
      <c r="E45" s="16">
        <v>321759.49</v>
      </c>
      <c r="F45" s="16">
        <v>39341.43</v>
      </c>
      <c r="G45" s="119">
        <f>1-(+F45/E45)</f>
        <v>0.8777303196247607</v>
      </c>
      <c r="H45" s="18"/>
    </row>
    <row r="46" spans="1:8" ht="15.75">
      <c r="A46" s="45" t="s">
        <v>41</v>
      </c>
      <c r="B46" s="46"/>
      <c r="C46" s="14"/>
      <c r="D46" s="15">
        <v>369</v>
      </c>
      <c r="E46" s="16">
        <v>33197485.5</v>
      </c>
      <c r="F46" s="16">
        <v>1604221.83</v>
      </c>
      <c r="G46" s="119">
        <f>1-(+F46/E46)</f>
        <v>0.9516764054313692</v>
      </c>
      <c r="H46" s="18"/>
    </row>
    <row r="47" spans="1:8" ht="15.75">
      <c r="A47" s="45" t="s">
        <v>42</v>
      </c>
      <c r="B47" s="46"/>
      <c r="C47" s="14"/>
      <c r="D47" s="15">
        <v>37</v>
      </c>
      <c r="E47" s="16">
        <v>4499128.5</v>
      </c>
      <c r="F47" s="16">
        <v>460494.15</v>
      </c>
      <c r="G47" s="119">
        <f>1-(+F47/E47)</f>
        <v>0.8976481445239894</v>
      </c>
      <c r="H47" s="18"/>
    </row>
    <row r="48" spans="1:8" ht="15.75">
      <c r="A48" s="45" t="s">
        <v>43</v>
      </c>
      <c r="B48" s="46"/>
      <c r="C48" s="14"/>
      <c r="D48" s="15">
        <v>141</v>
      </c>
      <c r="E48" s="16">
        <v>26002327.56</v>
      </c>
      <c r="F48" s="16">
        <v>1632272.63</v>
      </c>
      <c r="G48" s="119">
        <f>1-(+F48/E48)</f>
        <v>0.9372259030952689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45</v>
      </c>
      <c r="B50" s="46"/>
      <c r="C50" s="14"/>
      <c r="D50" s="15">
        <v>49</v>
      </c>
      <c r="E50" s="16">
        <v>8934352.62</v>
      </c>
      <c r="F50" s="16">
        <v>367220.12</v>
      </c>
      <c r="G50" s="119">
        <f>1-(+F50/E50)</f>
        <v>0.9588979598613604</v>
      </c>
      <c r="H50" s="18"/>
    </row>
    <row r="51" spans="1:8" ht="15.75">
      <c r="A51" s="45" t="s">
        <v>46</v>
      </c>
      <c r="B51" s="46"/>
      <c r="C51" s="14"/>
      <c r="D51" s="15">
        <v>8</v>
      </c>
      <c r="E51" s="16">
        <v>2167300</v>
      </c>
      <c r="F51" s="16">
        <v>58455</v>
      </c>
      <c r="G51" s="119">
        <f>1-(+F51/E51)</f>
        <v>0.9730286531629216</v>
      </c>
      <c r="H51" s="18"/>
    </row>
    <row r="52" spans="1:8" ht="15.75">
      <c r="A52" s="78" t="s">
        <v>47</v>
      </c>
      <c r="B52" s="46"/>
      <c r="C52" s="14"/>
      <c r="D52" s="15">
        <v>6</v>
      </c>
      <c r="E52" s="16">
        <v>879375</v>
      </c>
      <c r="F52" s="16">
        <v>48675</v>
      </c>
      <c r="G52" s="119">
        <f>1-(+F52/E52)</f>
        <v>0.9446481876332623</v>
      </c>
      <c r="H52" s="18"/>
    </row>
    <row r="53" spans="1:8" ht="15.75">
      <c r="A53" s="79" t="s">
        <v>68</v>
      </c>
      <c r="B53" s="46"/>
      <c r="C53" s="14"/>
      <c r="D53" s="15">
        <v>2</v>
      </c>
      <c r="E53" s="16">
        <v>296100</v>
      </c>
      <c r="F53" s="16">
        <v>86500</v>
      </c>
      <c r="G53" s="119">
        <f>1-(+F53/E53)</f>
        <v>0.7078689631881121</v>
      </c>
      <c r="H53" s="18"/>
    </row>
    <row r="54" spans="1:8" ht="15.75">
      <c r="A54" s="45" t="s">
        <v>119</v>
      </c>
      <c r="B54" s="46"/>
      <c r="C54" s="14"/>
      <c r="D54" s="15">
        <v>1457</v>
      </c>
      <c r="E54" s="16">
        <v>105807073.61</v>
      </c>
      <c r="F54" s="16">
        <v>12225605.75</v>
      </c>
      <c r="G54" s="119">
        <f>1-(+F54/E54)</f>
        <v>0.8844537956407053</v>
      </c>
      <c r="H54" s="18"/>
    </row>
    <row r="55" spans="1:8" ht="15.75">
      <c r="A55" s="126" t="s">
        <v>120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48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32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33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51</v>
      </c>
      <c r="B61" s="28"/>
      <c r="C61" s="29"/>
      <c r="D61" s="30">
        <f>SUM(D44:D57)</f>
        <v>2188</v>
      </c>
      <c r="E61" s="31">
        <f>SUM(E44:E60)</f>
        <v>202500755.18</v>
      </c>
      <c r="F61" s="31">
        <f>SUM(F44:F60)</f>
        <v>17723437.11</v>
      </c>
      <c r="G61" s="111">
        <f>1-(+F61/E61)</f>
        <v>0.9124771801752251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52</v>
      </c>
      <c r="B63" s="56"/>
      <c r="C63" s="56"/>
      <c r="D63" s="56"/>
      <c r="E63" s="56"/>
      <c r="F63" s="57">
        <f>F61+F39</f>
        <v>20909479.13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NOVEMBER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140950</v>
      </c>
      <c r="F9" s="122">
        <v>80148.5</v>
      </c>
      <c r="G9" s="119">
        <f>F9/E9</f>
        <v>0.5686307201135155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618307</v>
      </c>
      <c r="F10" s="122">
        <v>77509.5</v>
      </c>
      <c r="G10" s="119">
        <f>F10/E10</f>
        <v>0.12535762978585072</v>
      </c>
      <c r="H10" s="18"/>
    </row>
    <row r="11" spans="1:8" ht="15.75">
      <c r="A11" s="112" t="s">
        <v>150</v>
      </c>
      <c r="B11" s="13"/>
      <c r="C11" s="14"/>
      <c r="D11" s="15">
        <v>1</v>
      </c>
      <c r="E11" s="121">
        <v>99536</v>
      </c>
      <c r="F11" s="122">
        <v>40361</v>
      </c>
      <c r="G11" s="119">
        <f>F11/E11</f>
        <v>0.40549148046937794</v>
      </c>
      <c r="H11" s="18"/>
    </row>
    <row r="12" spans="1:8" ht="15.75">
      <c r="A12" s="112" t="s">
        <v>27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86</v>
      </c>
      <c r="B13" s="13"/>
      <c r="C13" s="14"/>
      <c r="D13" s="15">
        <v>23</v>
      </c>
      <c r="E13" s="121">
        <v>3163574</v>
      </c>
      <c r="F13" s="122">
        <v>511121</v>
      </c>
      <c r="G13" s="119">
        <f>F13/E13</f>
        <v>0.1615644204940362</v>
      </c>
      <c r="H13" s="18"/>
    </row>
    <row r="14" spans="1:8" ht="15.75">
      <c r="A14" s="112" t="s">
        <v>127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130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135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92</v>
      </c>
      <c r="B17" s="13"/>
      <c r="C17" s="14"/>
      <c r="D17" s="15">
        <v>2</v>
      </c>
      <c r="E17" s="121">
        <v>948472</v>
      </c>
      <c r="F17" s="122">
        <v>49058</v>
      </c>
      <c r="G17" s="119">
        <f>F17/E17</f>
        <v>0.05172319267200297</v>
      </c>
      <c r="H17" s="18"/>
    </row>
    <row r="18" spans="1:8" ht="15.75">
      <c r="A18" s="114" t="s">
        <v>139</v>
      </c>
      <c r="B18" s="13"/>
      <c r="C18" s="14"/>
      <c r="D18" s="15">
        <v>1</v>
      </c>
      <c r="E18" s="121">
        <v>327801</v>
      </c>
      <c r="F18" s="122">
        <v>98174</v>
      </c>
      <c r="G18" s="119">
        <f>F18/E18</f>
        <v>0.2994926800101281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1158184</v>
      </c>
      <c r="F19" s="122">
        <v>238545</v>
      </c>
      <c r="G19" s="119">
        <f>F19/E19</f>
        <v>0.2059646826411002</v>
      </c>
      <c r="H19" s="18"/>
    </row>
    <row r="20" spans="1:8" ht="15.75">
      <c r="A20" s="112" t="s">
        <v>67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118</v>
      </c>
      <c r="B21" s="13"/>
      <c r="C21" s="14"/>
      <c r="D21" s="15">
        <v>1</v>
      </c>
      <c r="E21" s="121">
        <v>234947</v>
      </c>
      <c r="F21" s="122">
        <v>39253.5</v>
      </c>
      <c r="G21" s="119">
        <f aca="true" t="shared" si="0" ref="G21:G30">F21/E21</f>
        <v>0.16707385069824257</v>
      </c>
      <c r="H21" s="18"/>
    </row>
    <row r="22" spans="1:8" ht="15.75">
      <c r="A22" s="112" t="s">
        <v>19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141</v>
      </c>
      <c r="B23" s="13"/>
      <c r="C23" s="14"/>
      <c r="D23" s="15">
        <v>3</v>
      </c>
      <c r="E23" s="121">
        <v>788972</v>
      </c>
      <c r="F23" s="122">
        <v>199830.92</v>
      </c>
      <c r="G23" s="119">
        <f t="shared" si="0"/>
        <v>0.25328011640463793</v>
      </c>
      <c r="H23" s="18"/>
    </row>
    <row r="24" spans="1:8" ht="15.75">
      <c r="A24" s="112" t="s">
        <v>20</v>
      </c>
      <c r="B24" s="13"/>
      <c r="C24" s="14"/>
      <c r="D24" s="15">
        <v>2</v>
      </c>
      <c r="E24" s="121">
        <v>718446</v>
      </c>
      <c r="F24" s="122">
        <v>103124</v>
      </c>
      <c r="G24" s="119">
        <f t="shared" si="0"/>
        <v>0.1435375797206749</v>
      </c>
      <c r="H24" s="18"/>
    </row>
    <row r="25" spans="1:8" ht="15.75">
      <c r="A25" s="113" t="s">
        <v>22</v>
      </c>
      <c r="B25" s="13"/>
      <c r="C25" s="14"/>
      <c r="D25" s="15">
        <v>4</v>
      </c>
      <c r="E25" s="121">
        <v>665887</v>
      </c>
      <c r="F25" s="122">
        <v>162836</v>
      </c>
      <c r="G25" s="119">
        <f t="shared" si="0"/>
        <v>0.244539989517741</v>
      </c>
      <c r="H25" s="18"/>
    </row>
    <row r="26" spans="1:8" ht="15.75">
      <c r="A26" s="113" t="s">
        <v>23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24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25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26</v>
      </c>
      <c r="B29" s="13"/>
      <c r="C29" s="14"/>
      <c r="D29" s="15">
        <v>1</v>
      </c>
      <c r="E29" s="121">
        <v>116403</v>
      </c>
      <c r="F29" s="122">
        <v>37898</v>
      </c>
      <c r="G29" s="119">
        <f t="shared" si="0"/>
        <v>0.32557580131096275</v>
      </c>
      <c r="H29" s="18"/>
    </row>
    <row r="30" spans="1:8" ht="15.75">
      <c r="A30" s="114" t="s">
        <v>77</v>
      </c>
      <c r="B30" s="13"/>
      <c r="C30" s="14"/>
      <c r="D30" s="15">
        <v>1</v>
      </c>
      <c r="E30" s="121">
        <v>89679</v>
      </c>
      <c r="F30" s="122">
        <v>18864</v>
      </c>
      <c r="G30" s="119">
        <f t="shared" si="0"/>
        <v>0.21035024922222595</v>
      </c>
      <c r="H30" s="18"/>
    </row>
    <row r="31" spans="1:8" ht="15.75">
      <c r="A31" s="114" t="s">
        <v>94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133</v>
      </c>
      <c r="B32" s="13"/>
      <c r="C32" s="14"/>
      <c r="D32" s="15">
        <v>1</v>
      </c>
      <c r="E32" s="121">
        <v>157375</v>
      </c>
      <c r="F32" s="122">
        <v>47674</v>
      </c>
      <c r="G32" s="119">
        <f>F32/E32</f>
        <v>0.30293248610007945</v>
      </c>
      <c r="H32" s="18"/>
    </row>
    <row r="33" spans="1:8" ht="15.75">
      <c r="A33" s="114" t="s">
        <v>30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90</v>
      </c>
      <c r="B34" s="13"/>
      <c r="C34" s="14"/>
      <c r="D34" s="15">
        <v>6</v>
      </c>
      <c r="E34" s="121">
        <v>2800624</v>
      </c>
      <c r="F34" s="122">
        <v>608525.5</v>
      </c>
      <c r="G34" s="119">
        <f>F34/E34</f>
        <v>0.21728211284342347</v>
      </c>
      <c r="H34" s="18"/>
    </row>
    <row r="35" spans="1:8" ht="15">
      <c r="A35" s="20" t="s">
        <v>31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50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53</v>
      </c>
      <c r="E39" s="31">
        <f>SUM(E9:E38)</f>
        <v>12029157</v>
      </c>
      <c r="F39" s="31">
        <f>SUM(F9:F38)</f>
        <v>2312922.92</v>
      </c>
      <c r="G39" s="107">
        <f>F39/E39</f>
        <v>0.19227639310053066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136</v>
      </c>
      <c r="E44" s="16">
        <v>24724078.55</v>
      </c>
      <c r="F44" s="16">
        <v>1215545.54</v>
      </c>
      <c r="G44" s="119">
        <f>1-(+F44/E44)</f>
        <v>0.9508355574286913</v>
      </c>
      <c r="H44" s="18"/>
    </row>
    <row r="45" spans="1:8" ht="15.75">
      <c r="A45" s="45" t="s">
        <v>40</v>
      </c>
      <c r="B45" s="46"/>
      <c r="C45" s="14"/>
      <c r="D45" s="15">
        <v>16</v>
      </c>
      <c r="E45" s="16">
        <v>1034707.15</v>
      </c>
      <c r="F45" s="16">
        <v>17939</v>
      </c>
      <c r="G45" s="119">
        <f aca="true" t="shared" si="1" ref="G45:G54">1-(+F45/E45)</f>
        <v>0.9826627273233784</v>
      </c>
      <c r="H45" s="18"/>
    </row>
    <row r="46" spans="1:8" ht="15.75">
      <c r="A46" s="45" t="s">
        <v>41</v>
      </c>
      <c r="B46" s="46"/>
      <c r="C46" s="14"/>
      <c r="D46" s="15">
        <v>163</v>
      </c>
      <c r="E46" s="16">
        <v>19792786.06</v>
      </c>
      <c r="F46" s="16">
        <v>1103610.57</v>
      </c>
      <c r="G46" s="119">
        <f t="shared" si="1"/>
        <v>0.9442417774509103</v>
      </c>
      <c r="H46" s="18"/>
    </row>
    <row r="47" spans="1:8" ht="15.75">
      <c r="A47" s="45" t="s">
        <v>42</v>
      </c>
      <c r="B47" s="46"/>
      <c r="C47" s="14"/>
      <c r="D47" s="15">
        <v>2</v>
      </c>
      <c r="E47" s="16">
        <v>607145.5</v>
      </c>
      <c r="F47" s="16">
        <v>25842.5</v>
      </c>
      <c r="G47" s="119">
        <f t="shared" si="1"/>
        <v>0.957436067631235</v>
      </c>
      <c r="H47" s="18"/>
    </row>
    <row r="48" spans="1:8" ht="15.75">
      <c r="A48" s="45" t="s">
        <v>43</v>
      </c>
      <c r="B48" s="46"/>
      <c r="C48" s="14"/>
      <c r="D48" s="15">
        <v>119</v>
      </c>
      <c r="E48" s="16">
        <v>20455436.6</v>
      </c>
      <c r="F48" s="16">
        <v>1251148.86</v>
      </c>
      <c r="G48" s="119">
        <f t="shared" si="1"/>
        <v>0.9388353871654834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45</v>
      </c>
      <c r="B50" s="46"/>
      <c r="C50" s="14"/>
      <c r="D50" s="15">
        <v>17</v>
      </c>
      <c r="E50" s="16">
        <v>2701415</v>
      </c>
      <c r="F50" s="16">
        <v>120680</v>
      </c>
      <c r="G50" s="119">
        <f t="shared" si="1"/>
        <v>0.9553271156042297</v>
      </c>
      <c r="H50" s="18"/>
    </row>
    <row r="51" spans="1:8" ht="15.75">
      <c r="A51" s="45" t="s">
        <v>46</v>
      </c>
      <c r="B51" s="46"/>
      <c r="C51" s="14"/>
      <c r="D51" s="15">
        <v>4</v>
      </c>
      <c r="E51" s="16">
        <v>1408240</v>
      </c>
      <c r="F51" s="16">
        <v>83970</v>
      </c>
      <c r="G51" s="119">
        <f t="shared" si="1"/>
        <v>0.9403723797080044</v>
      </c>
      <c r="H51" s="18"/>
    </row>
    <row r="52" spans="1:8" ht="15.75">
      <c r="A52" s="78" t="s">
        <v>47</v>
      </c>
      <c r="B52" s="46"/>
      <c r="C52" s="14"/>
      <c r="D52" s="15">
        <v>2</v>
      </c>
      <c r="E52" s="16">
        <v>406375</v>
      </c>
      <c r="F52" s="16">
        <v>34775</v>
      </c>
      <c r="G52" s="119">
        <f t="shared" si="1"/>
        <v>0.9144263303598893</v>
      </c>
      <c r="H52" s="18"/>
    </row>
    <row r="53" spans="1:8" ht="15.75">
      <c r="A53" s="79" t="s">
        <v>68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119</v>
      </c>
      <c r="B54" s="46"/>
      <c r="C54" s="14"/>
      <c r="D54" s="15">
        <v>1457</v>
      </c>
      <c r="E54" s="16">
        <v>94996614.61</v>
      </c>
      <c r="F54" s="16">
        <v>11467879.1</v>
      </c>
      <c r="G54" s="119">
        <f t="shared" si="1"/>
        <v>0.8792811812601918</v>
      </c>
      <c r="H54" s="18"/>
    </row>
    <row r="55" spans="1:8" ht="15.75">
      <c r="A55" s="126" t="s">
        <v>120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48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50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33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51</v>
      </c>
      <c r="B62" s="28"/>
      <c r="C62" s="29"/>
      <c r="D62" s="30">
        <f>SUM(D44:D58)</f>
        <v>1916</v>
      </c>
      <c r="E62" s="31">
        <f>SUM(E44:E61)</f>
        <v>166126798.47</v>
      </c>
      <c r="F62" s="31">
        <f>SUM(F44:F61)</f>
        <v>15321390.57</v>
      </c>
      <c r="G62" s="111">
        <f>1-(+F62/E62)</f>
        <v>0.9077729137555924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52</v>
      </c>
      <c r="B64" s="56"/>
      <c r="C64" s="56"/>
      <c r="D64" s="56"/>
      <c r="E64" s="56"/>
      <c r="F64" s="57">
        <f>F62+F39</f>
        <v>17634313.490000002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2018-01-09T20:47:25Z</dcterms:modified>
  <cp:category/>
  <cp:version/>
  <cp:contentType/>
  <cp:contentStatus/>
</cp:coreProperties>
</file>