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<sst xmlns="http://schemas.openxmlformats.org/spreadsheetml/2006/main" count="931" uniqueCount="150">
  <si>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</si>
  <si>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</si>
  <si>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</si>
  <si>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</si>
  <si>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</si>
  <si>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</si>
  <si>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</si>
  <si>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</si>
  <si>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</si>
  <si>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</si>
  <si>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</si>
  <si>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</si>
  <si>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</si>
  <si>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Super Seven Blackjack</t>
  </si>
  <si>
    <t xml:space="preserve">   Flop Poker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</si>
  <si>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</si>
  <si>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</si>
  <si>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</si>
  <si>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</si>
  <si>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</si>
  <si>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</si>
  <si>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</si>
  <si>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</si>
  <si>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</si>
  <si>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</si>
  <si>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</si>
  <si>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</si>
  <si>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</si>
  <si>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</si>
  <si>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</si>
  <si>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Let it Ride 3 Card Bonus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</si>
  <si>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</si>
  <si>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</si>
  <si>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</si>
  <si>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</si>
  <si>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</si>
  <si>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</si>
  <si>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</si>
  <si>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</si>
  <si>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</si>
  <si>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</si>
  <si>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</si>
  <si>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</si>
  <si>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</si>
  <si>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</si>
  <si>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</si>
  <si>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</si>
  <si>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</si>
  <si>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</si>
  <si>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</si>
  <si>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</si>
  <si>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</si>
  <si>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</si>
  <si>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</si>
  <si>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</si>
  <si>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</si>
  <si>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</si>
  <si>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</si>
  <si>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</si>
  <si>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</si>
  <si>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</si>
  <si>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</si>
  <si>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</si>
  <si>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</si>
  <si>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</si>
  <si>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Imperial Pai Gow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</si>
  <si>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</si>
  <si>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</si>
  <si>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</si>
  <si>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</si>
  <si>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</si>
  <si>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</si>
  <si>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</si>
  <si>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</si>
  <si>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</si>
  <si>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</si>
  <si>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</si>
  <si>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</si>
  <si>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</si>
  <si>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 xml:space="preserve">   4 Card Poker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</si>
  <si>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</si>
  <si>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</si>
  <si>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</si>
  <si>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</si>
  <si>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</si>
  <si>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</si>
  <si>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</si>
  <si>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</si>
  <si>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</si>
  <si>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</si>
  <si>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</si>
  <si>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</si>
  <si>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</si>
  <si>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</si>
  <si>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</si>
  <si>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</si>
  <si>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</si>
  <si>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</si>
  <si>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</si>
  <si>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</si>
  <si>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</si>
  <si>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</si>
  <si>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</si>
  <si>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</si>
  <si>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</si>
  <si>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</si>
  <si>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</si>
  <si>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</si>
  <si>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</si>
  <si>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</si>
  <si>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</si>
  <si>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 xml:space="preserve">   Bix Six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</si>
  <si>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</si>
  <si>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</si>
  <si>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</si>
  <si>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</si>
  <si>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</si>
  <si>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</si>
  <si>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Double Draw Poker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</si>
  <si>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</si>
  <si>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</si>
  <si>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</si>
  <si>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</si>
  <si>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</si>
  <si>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</si>
  <si>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</si>
  <si>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</si>
  <si>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</si>
  <si>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</si>
  <si>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</si>
  <si>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</si>
  <si>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Lucky Ladies</t>
  </si>
  <si>
    <t xml:space="preserve">   Blackjack Top 3</t>
  </si>
  <si>
    <t xml:space="preserve">   Straight Up 21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</si>
  <si>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</si>
  <si>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</si>
  <si>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</si>
  <si>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</si>
  <si>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</si>
  <si>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</si>
  <si>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Four Card Prime PK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</si>
  <si>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</si>
  <si>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</si>
  <si>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</si>
  <si>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</si>
  <si>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</si>
  <si>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</si>
  <si>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</si>
  <si>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</si>
  <si>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>MONTH ENDED:    SEPTEMBER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</si>
</sst>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4" fontId="12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164" fontId="15" fillId="0" borderId="18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9" xfId="0" applyNumberFormat="1" applyFont="1" applyBorder="1" applyAlignment="1">
      <alignment horizontal="centerContinuous"/>
    </xf>
    <xf numFmtId="164" fontId="15" fillId="0" borderId="20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164" fontId="12" fillId="0" borderId="18" xfId="0" applyNumberFormat="1" applyFont="1" applyBorder="1" applyAlignment="1" applyProtection="1">
      <alignment/>
      <protection locked="0"/>
    </xf>
    <xf numFmtId="164" fontId="12" fillId="34" borderId="18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21" xfId="0" applyNumberFormat="1" applyFont="1" applyBorder="1" applyAlignment="1" applyProtection="1">
      <alignment horizontal="center"/>
      <protection locked="0"/>
    </xf>
    <xf numFmtId="40" fontId="12" fillId="0" borderId="21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2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129</v>
      </c>
      <c r="B11" s="13"/>
      <c r="C11" s="14"/>
      <c r="D11" s="15">
        <v>4</v>
      </c>
      <c r="E11" s="16">
        <v>799381</v>
      </c>
      <c r="F11" s="16">
        <v>177930.5</v>
      </c>
      <c r="G11" s="17">
        <f>F11/E11</f>
        <v>0.2225853504148835</v>
      </c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141</v>
      </c>
      <c r="B13" s="13"/>
      <c r="C13" s="14"/>
      <c r="D13" s="15">
        <v>1</v>
      </c>
      <c r="E13" s="16">
        <v>26605</v>
      </c>
      <c r="F13" s="16">
        <v>4336.5</v>
      </c>
      <c r="G13" s="17">
        <f>F13/E13</f>
        <v>0.16299567750422853</v>
      </c>
      <c r="H13" s="18"/>
    </row>
    <row r="14" spans="1:8" ht="15.75">
      <c r="A14" s="112" t="s">
        <v>61</v>
      </c>
      <c r="B14" s="13"/>
      <c r="C14" s="14"/>
      <c r="D14" s="15">
        <v>1</v>
      </c>
      <c r="E14" s="16">
        <v>63669</v>
      </c>
      <c r="F14" s="16">
        <v>33003</v>
      </c>
      <c r="G14" s="17">
        <f>F14/E14</f>
        <v>0.5183527305282005</v>
      </c>
      <c r="H14" s="18"/>
    </row>
    <row r="15" spans="1:8" ht="15.75">
      <c r="A15" s="112" t="s">
        <v>146</v>
      </c>
      <c r="B15" s="13"/>
      <c r="C15" s="14"/>
      <c r="D15" s="15">
        <v>1</v>
      </c>
      <c r="E15" s="16">
        <v>34224</v>
      </c>
      <c r="F15" s="16">
        <v>5580</v>
      </c>
      <c r="G15" s="17">
        <f>F15/E15</f>
        <v>0.16304347826086957</v>
      </c>
      <c r="H15" s="18"/>
    </row>
    <row r="16" spans="1:8" ht="15.75">
      <c r="A16" s="112" t="s">
        <v>66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15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16</v>
      </c>
      <c r="B18" s="13"/>
      <c r="C18" s="14"/>
      <c r="D18" s="15">
        <v>1</v>
      </c>
      <c r="E18" s="16">
        <v>592797</v>
      </c>
      <c r="F18" s="16">
        <v>116848</v>
      </c>
      <c r="G18" s="17">
        <f>F18/E18</f>
        <v>0.1971130083316886</v>
      </c>
      <c r="H18" s="18"/>
    </row>
    <row r="19" spans="1:8" ht="15.75">
      <c r="A19" s="112" t="s">
        <v>17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18</v>
      </c>
      <c r="B20" s="13"/>
      <c r="C20" s="14"/>
      <c r="D20" s="15">
        <v>2</v>
      </c>
      <c r="E20" s="16">
        <v>519649</v>
      </c>
      <c r="F20" s="16">
        <v>226228.5</v>
      </c>
      <c r="G20" s="17">
        <f>F20/E20</f>
        <v>0.43534866804323685</v>
      </c>
      <c r="H20" s="18"/>
    </row>
    <row r="21" spans="1:8" ht="15.75">
      <c r="A21" s="112" t="s">
        <v>19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64</v>
      </c>
      <c r="B22" s="13"/>
      <c r="C22" s="14"/>
      <c r="D22" s="15">
        <v>1</v>
      </c>
      <c r="E22" s="16">
        <v>518419</v>
      </c>
      <c r="F22" s="16">
        <v>77714</v>
      </c>
      <c r="G22" s="17">
        <f>F22/E22</f>
        <v>0.1499057712005154</v>
      </c>
      <c r="H22" s="18"/>
    </row>
    <row r="23" spans="1:8" ht="15.75">
      <c r="A23" s="112" t="s">
        <v>21</v>
      </c>
      <c r="B23" s="13"/>
      <c r="C23" s="14"/>
      <c r="D23" s="15">
        <v>5</v>
      </c>
      <c r="E23" s="16">
        <v>1860000</v>
      </c>
      <c r="F23" s="16">
        <v>345306.5</v>
      </c>
      <c r="G23" s="17">
        <f>F23/E23</f>
        <v>0.1856486559139785</v>
      </c>
      <c r="H23" s="18"/>
    </row>
    <row r="24" spans="1:8" ht="15.75">
      <c r="A24" s="112" t="s">
        <v>22</v>
      </c>
      <c r="B24" s="13"/>
      <c r="C24" s="14"/>
      <c r="D24" s="15">
        <v>2</v>
      </c>
      <c r="E24" s="16">
        <v>175974</v>
      </c>
      <c r="F24" s="16">
        <v>42374.5</v>
      </c>
      <c r="G24" s="17">
        <f>F24/E24</f>
        <v>0.24079977723981952</v>
      </c>
      <c r="H24" s="18"/>
    </row>
    <row r="25" spans="1:8" ht="15.75">
      <c r="A25" s="113" t="s">
        <v>23</v>
      </c>
      <c r="B25" s="13"/>
      <c r="C25" s="14"/>
      <c r="D25" s="15">
        <v>3</v>
      </c>
      <c r="E25" s="16">
        <v>570422</v>
      </c>
      <c r="F25" s="16">
        <v>161024.5</v>
      </c>
      <c r="G25" s="17">
        <f>F25/E25</f>
        <v>0.2822901290623433</v>
      </c>
      <c r="H25" s="18"/>
    </row>
    <row r="26" spans="1:8" ht="15.75">
      <c r="A26" s="113" t="s">
        <v>24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26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27</v>
      </c>
      <c r="B29" s="13"/>
      <c r="C29" s="14"/>
      <c r="D29" s="15">
        <v>1</v>
      </c>
      <c r="E29" s="19">
        <v>59306</v>
      </c>
      <c r="F29" s="19">
        <v>17577</v>
      </c>
      <c r="G29" s="17">
        <f>F29/E29</f>
        <v>0.2963781067682865</v>
      </c>
      <c r="H29" s="18"/>
    </row>
    <row r="30" spans="1:8" ht="15.75">
      <c r="A30" s="114" t="s">
        <v>28</v>
      </c>
      <c r="B30" s="13"/>
      <c r="C30" s="14"/>
      <c r="D30" s="15">
        <v>1</v>
      </c>
      <c r="E30" s="19">
        <v>221871</v>
      </c>
      <c r="F30" s="16">
        <v>57865</v>
      </c>
      <c r="G30" s="17">
        <f>F30/E30</f>
        <v>0.26080470183124427</v>
      </c>
      <c r="H30" s="18"/>
    </row>
    <row r="31" spans="1:8" ht="15.75">
      <c r="A31" s="114" t="s">
        <v>29</v>
      </c>
      <c r="B31" s="13"/>
      <c r="C31" s="14"/>
      <c r="D31" s="15">
        <v>16</v>
      </c>
      <c r="E31" s="19">
        <v>2234907</v>
      </c>
      <c r="F31" s="19">
        <v>376267</v>
      </c>
      <c r="G31" s="17">
        <f>F31/E31</f>
        <v>0.16835913082736775</v>
      </c>
      <c r="H31" s="18"/>
    </row>
    <row r="32" spans="1:8" ht="15.75">
      <c r="A32" s="114" t="s">
        <v>30</v>
      </c>
      <c r="B32" s="13"/>
      <c r="C32" s="14"/>
      <c r="D32" s="15"/>
      <c r="E32" s="19"/>
      <c r="F32" s="19"/>
      <c r="G32" s="17"/>
      <c r="H32" s="18"/>
    </row>
    <row r="33" spans="1:8" ht="15.75">
      <c r="A33" s="114" t="s">
        <v>120</v>
      </c>
      <c r="B33" s="13"/>
      <c r="C33" s="14"/>
      <c r="D33" s="15">
        <v>1</v>
      </c>
      <c r="E33" s="19">
        <v>170092</v>
      </c>
      <c r="F33" s="19">
        <v>67698.5</v>
      </c>
      <c r="G33" s="17">
        <f>F33/E33</f>
        <v>0.3980110763586765</v>
      </c>
      <c r="H33" s="18"/>
    </row>
    <row r="34" spans="1:8" ht="15.75">
      <c r="A34" s="114" t="s">
        <v>31</v>
      </c>
      <c r="B34" s="13"/>
      <c r="C34" s="14"/>
      <c r="D34" s="15">
        <v>1</v>
      </c>
      <c r="E34" s="19">
        <v>254432</v>
      </c>
      <c r="F34" s="19">
        <v>54253</v>
      </c>
      <c r="G34" s="17">
        <f>F34/E34</f>
        <v>0.2132318261853855</v>
      </c>
      <c r="H34" s="18"/>
    </row>
    <row r="35" spans="1:8" ht="15">
      <c r="A35" s="20" t="s">
        <v>32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33</v>
      </c>
      <c r="B36" s="13"/>
      <c r="C36" s="14"/>
      <c r="D36" s="21"/>
      <c r="E36" s="22"/>
      <c r="F36" s="19"/>
      <c r="G36" s="23"/>
      <c r="H36" s="18"/>
    </row>
    <row r="37" spans="1:8" ht="15">
      <c r="A37" s="20" t="s">
        <v>34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35</v>
      </c>
      <c r="B39" s="28"/>
      <c r="C39" s="29"/>
      <c r="D39" s="30">
        <f>SUM(D9:D38)</f>
        <v>41</v>
      </c>
      <c r="E39" s="31">
        <f>SUM(E9:E38)</f>
        <v>8101748</v>
      </c>
      <c r="F39" s="31">
        <f>SUM(F9:F38)</f>
        <v>1764006.5</v>
      </c>
      <c r="G39" s="32">
        <f>F39/E39</f>
        <v>0.21773159323148536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>
      <c r="A44" s="45" t="s">
        <v>40</v>
      </c>
      <c r="B44" s="46"/>
      <c r="C44" s="14"/>
      <c r="D44" s="15">
        <v>123</v>
      </c>
      <c r="E44" s="16">
        <v>11975822.1</v>
      </c>
      <c r="F44" s="16">
        <v>721021.82</v>
      </c>
      <c r="G44" s="17">
        <f aca="true" t="shared" si="0" ref="G44:G50">1-(+F44/E44)</f>
        <v>0.9397935428583228</v>
      </c>
      <c r="H44" s="18"/>
    </row>
    <row r="45" spans="1:8" ht="15.75">
      <c r="A45" s="45" t="s">
        <v>41</v>
      </c>
      <c r="B45" s="46"/>
      <c r="C45" s="14"/>
      <c r="D45" s="15">
        <v>5</v>
      </c>
      <c r="E45" s="16">
        <v>2461692.84</v>
      </c>
      <c r="F45" s="16">
        <v>174561.39</v>
      </c>
      <c r="G45" s="17">
        <f t="shared" si="0"/>
        <v>0.9290888825918672</v>
      </c>
      <c r="H45" s="18"/>
    </row>
    <row r="46" spans="1:8" ht="15.75">
      <c r="A46" s="45" t="s">
        <v>42</v>
      </c>
      <c r="B46" s="46"/>
      <c r="C46" s="14"/>
      <c r="D46" s="15">
        <v>172</v>
      </c>
      <c r="E46" s="16">
        <v>11034758</v>
      </c>
      <c r="F46" s="16">
        <v>705963.72</v>
      </c>
      <c r="G46" s="17">
        <f t="shared" si="0"/>
        <v>0.9360236336854872</v>
      </c>
      <c r="H46" s="18"/>
    </row>
    <row r="47" spans="1:8" ht="15.75">
      <c r="A47" s="45" t="s">
        <v>43</v>
      </c>
      <c r="B47" s="46"/>
      <c r="C47" s="14"/>
      <c r="D47" s="15">
        <v>9</v>
      </c>
      <c r="E47" s="16">
        <v>1325082</v>
      </c>
      <c r="F47" s="16">
        <v>88028.93</v>
      </c>
      <c r="G47" s="17">
        <f t="shared" si="0"/>
        <v>0.9335671830120702</v>
      </c>
      <c r="H47" s="18"/>
    </row>
    <row r="48" spans="1:8" ht="15.75">
      <c r="A48" s="45" t="s">
        <v>44</v>
      </c>
      <c r="B48" s="46"/>
      <c r="C48" s="14"/>
      <c r="D48" s="15">
        <v>156</v>
      </c>
      <c r="E48" s="16">
        <v>13901913.58</v>
      </c>
      <c r="F48" s="16">
        <v>1184334.12</v>
      </c>
      <c r="G48" s="17">
        <f t="shared" si="0"/>
        <v>0.9148078346779652</v>
      </c>
      <c r="H48" s="18"/>
    </row>
    <row r="49" spans="1:8" ht="15.75">
      <c r="A49" s="45" t="s">
        <v>45</v>
      </c>
      <c r="B49" s="46"/>
      <c r="C49" s="14"/>
      <c r="D49" s="15">
        <v>18</v>
      </c>
      <c r="E49" s="16">
        <v>2454965</v>
      </c>
      <c r="F49" s="16">
        <v>134919</v>
      </c>
      <c r="G49" s="17">
        <f t="shared" si="0"/>
        <v>0.945042393679747</v>
      </c>
      <c r="H49" s="18"/>
    </row>
    <row r="50" spans="1:8" ht="15.75">
      <c r="A50" s="45" t="s">
        <v>46</v>
      </c>
      <c r="B50" s="46"/>
      <c r="C50" s="14"/>
      <c r="D50" s="15">
        <v>17</v>
      </c>
      <c r="E50" s="16">
        <v>1660490.32</v>
      </c>
      <c r="F50" s="16">
        <v>30928.32</v>
      </c>
      <c r="G50" s="17">
        <f t="shared" si="0"/>
        <v>0.9813739835592658</v>
      </c>
      <c r="H50" s="18"/>
    </row>
    <row r="51" spans="1:8" ht="15.75">
      <c r="A51" s="45" t="s">
        <v>47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48</v>
      </c>
      <c r="B52" s="46"/>
      <c r="C52" s="14"/>
      <c r="D52" s="15">
        <v>1</v>
      </c>
      <c r="E52" s="16">
        <v>68800</v>
      </c>
      <c r="F52" s="16">
        <v>9096.56</v>
      </c>
      <c r="G52" s="17">
        <f>1-(+F52/E52)</f>
        <v>0.8677825581395349</v>
      </c>
      <c r="H52" s="18"/>
    </row>
    <row r="53" spans="1:8" ht="15.75">
      <c r="A53" s="47" t="s">
        <v>70</v>
      </c>
      <c r="B53" s="48"/>
      <c r="C53" s="14"/>
      <c r="D53" s="15">
        <v>1022</v>
      </c>
      <c r="E53" s="16">
        <v>76615672.31</v>
      </c>
      <c r="F53" s="16">
        <v>8764306.73</v>
      </c>
      <c r="G53" s="17">
        <f>1-(+F53/E53)</f>
        <v>0.8856068678150062</v>
      </c>
      <c r="H53" s="18"/>
    </row>
    <row r="54" spans="1:8" ht="15.75">
      <c r="A54" s="47" t="s">
        <v>71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49</v>
      </c>
      <c r="B55" s="48"/>
      <c r="C55" s="14"/>
      <c r="D55" s="21"/>
      <c r="E55" s="26"/>
      <c r="F55" s="16"/>
      <c r="G55" s="23"/>
      <c r="H55" s="18"/>
    </row>
    <row r="56" spans="1:8" ht="15">
      <c r="A56" s="20" t="s">
        <v>50</v>
      </c>
      <c r="B56" s="46"/>
      <c r="C56" s="14"/>
      <c r="D56" s="21"/>
      <c r="E56" s="26"/>
      <c r="F56" s="16"/>
      <c r="G56" s="23"/>
      <c r="H56" s="18"/>
    </row>
    <row r="57" spans="1:8" ht="15">
      <c r="A57" s="20" t="s">
        <v>51</v>
      </c>
      <c r="B57" s="46"/>
      <c r="C57" s="14"/>
      <c r="D57" s="21"/>
      <c r="E57" s="22"/>
      <c r="F57" s="19"/>
      <c r="G57" s="23"/>
      <c r="H57" s="18"/>
    </row>
    <row r="58" spans="1:8" ht="15">
      <c r="A58" s="20" t="s">
        <v>34</v>
      </c>
      <c r="B58" s="46"/>
      <c r="C58" s="14"/>
      <c r="D58" s="21"/>
      <c r="E58" s="22"/>
      <c r="F58" s="19"/>
      <c r="G58" s="23"/>
      <c r="H58" s="18"/>
    </row>
    <row r="59" spans="1:8" ht="15.75">
      <c r="A59" s="50"/>
      <c r="B59" s="25"/>
      <c r="C59" s="14"/>
      <c r="D59" s="21"/>
      <c r="E59" s="26"/>
      <c r="F59" s="26"/>
      <c r="G59" s="23"/>
      <c r="H59" s="18"/>
    </row>
    <row r="60" spans="1:8" ht="15.75">
      <c r="A60" s="28" t="s">
        <v>52</v>
      </c>
      <c r="B60" s="28"/>
      <c r="C60" s="29"/>
      <c r="D60" s="30">
        <f>SUM(D44:D56)</f>
        <v>1523</v>
      </c>
      <c r="E60" s="31">
        <f>SUM(E44:E59)</f>
        <v>121499196.15</v>
      </c>
      <c r="F60" s="31">
        <f>SUM(F44:F59)</f>
        <v>11813160.59</v>
      </c>
      <c r="G60" s="32">
        <f>1-(+F60/E60)</f>
        <v>0.9027716975557949</v>
      </c>
      <c r="H60" s="18"/>
    </row>
    <row r="61" spans="1:8" ht="15">
      <c r="A61" s="51"/>
      <c r="B61" s="51"/>
      <c r="C61" s="51"/>
      <c r="D61" s="52"/>
      <c r="E61" s="53"/>
      <c r="F61" s="54"/>
      <c r="G61" s="54"/>
      <c r="H61" s="2"/>
    </row>
    <row r="62" spans="1:8" ht="18">
      <c r="A62" s="55" t="s">
        <v>53</v>
      </c>
      <c r="B62" s="56"/>
      <c r="C62" s="56"/>
      <c r="D62" s="56"/>
      <c r="E62" s="56"/>
      <c r="F62" s="57">
        <f>F60+F39</f>
        <v>13577167.09</v>
      </c>
      <c r="G62" s="56"/>
      <c r="H62" s="2"/>
    </row>
    <row r="63" spans="1:8" ht="18">
      <c r="A63" s="58"/>
      <c r="B63" s="59"/>
      <c r="C63" s="59"/>
      <c r="D63" s="59"/>
      <c r="E63" s="59"/>
      <c r="F63" s="57"/>
      <c r="G63" s="59"/>
      <c r="H63" s="2"/>
    </row>
    <row r="64" spans="1:8" ht="15.75">
      <c r="A64" s="4" t="s">
        <v>54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57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SEPTEMBER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1221060</v>
      </c>
      <c r="F10" s="16">
        <v>132616.5</v>
      </c>
      <c r="G10" s="119">
        <f>F10/E10</f>
        <v>0.10860768512603804</v>
      </c>
      <c r="H10" s="18"/>
    </row>
    <row r="11" spans="1:8" ht="15.75">
      <c r="A11" s="112" t="s">
        <v>111</v>
      </c>
      <c r="B11" s="13"/>
      <c r="C11" s="14"/>
      <c r="D11" s="15">
        <v>1</v>
      </c>
      <c r="E11" s="16">
        <v>9013</v>
      </c>
      <c r="F11" s="16">
        <v>3907</v>
      </c>
      <c r="G11" s="119">
        <f>F11/E11</f>
        <v>0.4334849661599911</v>
      </c>
      <c r="H11" s="18"/>
    </row>
    <row r="12" spans="1:8" ht="15.75">
      <c r="A12" s="112" t="s">
        <v>28</v>
      </c>
      <c r="B12" s="13"/>
      <c r="C12" s="14"/>
      <c r="D12" s="15">
        <v>1</v>
      </c>
      <c r="E12" s="16">
        <v>116150</v>
      </c>
      <c r="F12" s="16">
        <v>38728</v>
      </c>
      <c r="G12" s="119">
        <f>F12/E12</f>
        <v>0.33343090830822214</v>
      </c>
      <c r="H12" s="18"/>
    </row>
    <row r="13" spans="1:8" ht="15.75">
      <c r="A13" s="112" t="s">
        <v>87</v>
      </c>
      <c r="B13" s="13"/>
      <c r="C13" s="14"/>
      <c r="D13" s="15"/>
      <c r="E13" s="16"/>
      <c r="F13" s="16"/>
      <c r="G13" s="119"/>
      <c r="H13" s="18"/>
    </row>
    <row r="14" spans="1:8" ht="15.75">
      <c r="A14" s="112" t="s">
        <v>129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132</v>
      </c>
      <c r="B15" s="13"/>
      <c r="C15" s="14"/>
      <c r="D15" s="15">
        <v>25</v>
      </c>
      <c r="E15" s="16">
        <v>3610933</v>
      </c>
      <c r="F15" s="16">
        <v>799198</v>
      </c>
      <c r="G15" s="119">
        <f>F15/E15</f>
        <v>0.2213272857735106</v>
      </c>
      <c r="H15" s="18"/>
    </row>
    <row r="16" spans="1:8" ht="15.75">
      <c r="A16" s="112" t="s">
        <v>137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93</v>
      </c>
      <c r="B17" s="13"/>
      <c r="C17" s="14"/>
      <c r="D17" s="15">
        <v>1</v>
      </c>
      <c r="E17" s="16">
        <v>646144</v>
      </c>
      <c r="F17" s="16">
        <v>170</v>
      </c>
      <c r="G17" s="119">
        <f aca="true" t="shared" si="0" ref="G17:G22">F17/E17</f>
        <v>0.0002630992472266244</v>
      </c>
      <c r="H17" s="18"/>
    </row>
    <row r="18" spans="1:8" ht="15.75">
      <c r="A18" s="114" t="s">
        <v>141</v>
      </c>
      <c r="B18" s="13"/>
      <c r="C18" s="14"/>
      <c r="D18" s="15"/>
      <c r="E18" s="16"/>
      <c r="F18" s="16"/>
      <c r="G18" s="119"/>
      <c r="H18" s="18"/>
    </row>
    <row r="19" spans="1:8" ht="15.75">
      <c r="A19" s="112" t="s">
        <v>17</v>
      </c>
      <c r="B19" s="13"/>
      <c r="C19" s="14"/>
      <c r="D19" s="15">
        <v>3</v>
      </c>
      <c r="E19" s="16">
        <v>1237223</v>
      </c>
      <c r="F19" s="16">
        <v>354271</v>
      </c>
      <c r="G19" s="119">
        <f t="shared" si="0"/>
        <v>0.28634369066853754</v>
      </c>
      <c r="H19" s="18"/>
    </row>
    <row r="20" spans="1:8" ht="15.75">
      <c r="A20" s="112" t="s">
        <v>68</v>
      </c>
      <c r="B20" s="13"/>
      <c r="C20" s="14"/>
      <c r="D20" s="15">
        <v>1</v>
      </c>
      <c r="E20" s="16">
        <v>61172</v>
      </c>
      <c r="F20" s="16">
        <v>21626</v>
      </c>
      <c r="G20" s="119">
        <f t="shared" si="0"/>
        <v>0.3535277577976852</v>
      </c>
      <c r="H20" s="18"/>
    </row>
    <row r="21" spans="1:8" ht="15.75">
      <c r="A21" s="112" t="s">
        <v>120</v>
      </c>
      <c r="B21" s="13"/>
      <c r="C21" s="14"/>
      <c r="D21" s="15"/>
      <c r="E21" s="16"/>
      <c r="F21" s="16"/>
      <c r="G21" s="119"/>
      <c r="H21" s="18"/>
    </row>
    <row r="22" spans="1:8" ht="15.75">
      <c r="A22" s="112" t="s">
        <v>20</v>
      </c>
      <c r="B22" s="13"/>
      <c r="C22" s="14"/>
      <c r="D22" s="15">
        <v>1</v>
      </c>
      <c r="E22" s="16">
        <v>59268</v>
      </c>
      <c r="F22" s="16">
        <v>23151.94</v>
      </c>
      <c r="G22" s="119">
        <f t="shared" si="0"/>
        <v>0.39063136937301746</v>
      </c>
      <c r="H22" s="18"/>
    </row>
    <row r="23" spans="1:8" ht="15.75">
      <c r="A23" s="112" t="s">
        <v>143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21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23</v>
      </c>
      <c r="B25" s="13"/>
      <c r="C25" s="14"/>
      <c r="D25" s="15">
        <v>4</v>
      </c>
      <c r="E25" s="16">
        <v>971035</v>
      </c>
      <c r="F25" s="16">
        <v>225776</v>
      </c>
      <c r="G25" s="119">
        <f>F25/E25</f>
        <v>0.23251067160298033</v>
      </c>
      <c r="H25" s="18"/>
    </row>
    <row r="26" spans="1:8" ht="15.75">
      <c r="A26" s="113" t="s">
        <v>24</v>
      </c>
      <c r="B26" s="13"/>
      <c r="C26" s="14"/>
      <c r="D26" s="15">
        <v>12</v>
      </c>
      <c r="E26" s="16">
        <v>138529</v>
      </c>
      <c r="F26" s="16">
        <v>138529</v>
      </c>
      <c r="G26" s="119">
        <f>F26/E26</f>
        <v>1</v>
      </c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26</v>
      </c>
      <c r="B28" s="13"/>
      <c r="C28" s="14"/>
      <c r="D28" s="15"/>
      <c r="E28" s="16">
        <v>32128</v>
      </c>
      <c r="F28" s="16">
        <v>-5372</v>
      </c>
      <c r="G28" s="119">
        <f aca="true" t="shared" si="1" ref="G28:G34">F28/E28</f>
        <v>-0.16720617529880477</v>
      </c>
      <c r="H28" s="18"/>
    </row>
    <row r="29" spans="1:8" ht="15.75">
      <c r="A29" s="114" t="s">
        <v>27</v>
      </c>
      <c r="B29" s="13"/>
      <c r="C29" s="14"/>
      <c r="D29" s="15">
        <v>1</v>
      </c>
      <c r="E29" s="16">
        <v>175726</v>
      </c>
      <c r="F29" s="16">
        <v>5475.28</v>
      </c>
      <c r="G29" s="119">
        <f t="shared" si="1"/>
        <v>0.031158052877775625</v>
      </c>
      <c r="H29" s="18"/>
    </row>
    <row r="30" spans="1:8" ht="15.75">
      <c r="A30" s="114" t="s">
        <v>78</v>
      </c>
      <c r="B30" s="13"/>
      <c r="C30" s="14"/>
      <c r="D30" s="15">
        <v>1</v>
      </c>
      <c r="E30" s="16">
        <v>94695</v>
      </c>
      <c r="F30" s="16">
        <v>25351</v>
      </c>
      <c r="G30" s="119">
        <f t="shared" si="1"/>
        <v>0.267712128412271</v>
      </c>
      <c r="H30" s="18"/>
    </row>
    <row r="31" spans="1:8" ht="15.75">
      <c r="A31" s="114" t="s">
        <v>95</v>
      </c>
      <c r="B31" s="13"/>
      <c r="C31" s="14"/>
      <c r="D31" s="15">
        <v>1</v>
      </c>
      <c r="E31" s="16">
        <v>220169</v>
      </c>
      <c r="F31" s="16">
        <v>54809.5</v>
      </c>
      <c r="G31" s="119">
        <f t="shared" si="1"/>
        <v>0.24894285753216847</v>
      </c>
      <c r="H31" s="18"/>
    </row>
    <row r="32" spans="1:8" ht="15.75">
      <c r="A32" s="114" t="s">
        <v>135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31</v>
      </c>
      <c r="B33" s="13"/>
      <c r="C33" s="14"/>
      <c r="D33" s="15">
        <v>2</v>
      </c>
      <c r="E33" s="16">
        <v>309292</v>
      </c>
      <c r="F33" s="16">
        <v>87401.5</v>
      </c>
      <c r="G33" s="119">
        <f t="shared" si="1"/>
        <v>0.2825857118839155</v>
      </c>
      <c r="H33" s="18"/>
    </row>
    <row r="34" spans="1:8" ht="15.75">
      <c r="A34" s="114" t="s">
        <v>91</v>
      </c>
      <c r="B34" s="13"/>
      <c r="C34" s="14"/>
      <c r="D34" s="15">
        <v>5</v>
      </c>
      <c r="E34" s="16">
        <v>1725764</v>
      </c>
      <c r="F34" s="16">
        <v>274417</v>
      </c>
      <c r="G34" s="119">
        <f t="shared" si="1"/>
        <v>0.15901189270375324</v>
      </c>
      <c r="H34" s="18"/>
    </row>
    <row r="35" spans="1:8" ht="15">
      <c r="A35" s="20" t="s">
        <v>32</v>
      </c>
      <c r="B35" s="13"/>
      <c r="C35" s="14"/>
      <c r="D35" s="21"/>
      <c r="E35" s="70">
        <v>15665</v>
      </c>
      <c r="F35" s="16">
        <v>3133</v>
      </c>
      <c r="G35" s="120"/>
      <c r="H35" s="18"/>
    </row>
    <row r="36" spans="1:8" ht="15">
      <c r="A36" s="20" t="s">
        <v>51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34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35</v>
      </c>
      <c r="B39" s="28"/>
      <c r="C39" s="29"/>
      <c r="D39" s="30">
        <f>SUM(D9:D38)</f>
        <v>62</v>
      </c>
      <c r="E39" s="31">
        <f>SUM(E9:E38)</f>
        <v>10643966</v>
      </c>
      <c r="F39" s="31">
        <f>SUM(F9:F38)</f>
        <v>2183188.7199999997</v>
      </c>
      <c r="G39" s="107">
        <f>F39/E39</f>
        <v>0.20511045600859676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110" t="s">
        <v>39</v>
      </c>
      <c r="H43" s="2"/>
    </row>
    <row r="44" spans="1:8" ht="15.75">
      <c r="A44" s="45" t="s">
        <v>40</v>
      </c>
      <c r="B44" s="46"/>
      <c r="C44" s="14"/>
      <c r="D44" s="15">
        <v>89</v>
      </c>
      <c r="E44" s="122">
        <v>7402606.3</v>
      </c>
      <c r="F44" s="16">
        <v>397187.81</v>
      </c>
      <c r="G44" s="119">
        <f>1-(+F44/E44)</f>
        <v>0.9463448691037372</v>
      </c>
      <c r="H44" s="18"/>
    </row>
    <row r="45" spans="1:8" ht="15.75">
      <c r="A45" s="45" t="s">
        <v>41</v>
      </c>
      <c r="B45" s="46"/>
      <c r="C45" s="14"/>
      <c r="D45" s="15">
        <v>3</v>
      </c>
      <c r="E45" s="122">
        <v>223295.8</v>
      </c>
      <c r="F45" s="16">
        <v>25688.5</v>
      </c>
      <c r="G45" s="119">
        <f>1-(+F45/E45)</f>
        <v>0.884957531668755</v>
      </c>
      <c r="H45" s="18"/>
    </row>
    <row r="46" spans="1:8" ht="15.75">
      <c r="A46" s="45" t="s">
        <v>42</v>
      </c>
      <c r="B46" s="46"/>
      <c r="C46" s="14"/>
      <c r="D46" s="15">
        <v>175</v>
      </c>
      <c r="E46" s="122">
        <v>8561951</v>
      </c>
      <c r="F46" s="16">
        <v>543309.11</v>
      </c>
      <c r="G46" s="119">
        <f>1-(+F46/E46)</f>
        <v>0.9365437725583807</v>
      </c>
      <c r="H46" s="18"/>
    </row>
    <row r="47" spans="1:8" ht="15.75">
      <c r="A47" s="45" t="s">
        <v>43</v>
      </c>
      <c r="B47" s="46"/>
      <c r="C47" s="14"/>
      <c r="D47" s="15">
        <v>6</v>
      </c>
      <c r="E47" s="122">
        <v>2593367.5</v>
      </c>
      <c r="F47" s="16">
        <v>68825.5</v>
      </c>
      <c r="G47" s="119">
        <f>1-(+F47/E47)</f>
        <v>0.9734609537599279</v>
      </c>
      <c r="H47" s="18"/>
    </row>
    <row r="48" spans="1:8" ht="15.75">
      <c r="A48" s="45" t="s">
        <v>44</v>
      </c>
      <c r="B48" s="46"/>
      <c r="C48" s="14"/>
      <c r="D48" s="15">
        <v>101</v>
      </c>
      <c r="E48" s="122">
        <v>10069795.07</v>
      </c>
      <c r="F48" s="16">
        <v>671969.97</v>
      </c>
      <c r="G48" s="119">
        <f aca="true" t="shared" si="2" ref="G48:G54">1-(+F48/E48)</f>
        <v>0.9332687541971993</v>
      </c>
      <c r="H48" s="18"/>
    </row>
    <row r="49" spans="1:8" ht="15.75">
      <c r="A49" s="45" t="s">
        <v>45</v>
      </c>
      <c r="B49" s="46"/>
      <c r="C49" s="14"/>
      <c r="D49" s="15">
        <v>2</v>
      </c>
      <c r="E49" s="122">
        <v>1490055</v>
      </c>
      <c r="F49" s="16">
        <v>70575</v>
      </c>
      <c r="G49" s="119">
        <f t="shared" si="2"/>
        <v>0.9526359765243565</v>
      </c>
      <c r="H49" s="18"/>
    </row>
    <row r="50" spans="1:8" ht="15.75">
      <c r="A50" s="45" t="s">
        <v>46</v>
      </c>
      <c r="B50" s="46"/>
      <c r="C50" s="14"/>
      <c r="D50" s="15">
        <v>32</v>
      </c>
      <c r="E50" s="122">
        <v>2979556</v>
      </c>
      <c r="F50" s="16">
        <v>-13141</v>
      </c>
      <c r="G50" s="119">
        <f t="shared" si="2"/>
        <v>1.0044103886619349</v>
      </c>
      <c r="H50" s="18"/>
    </row>
    <row r="51" spans="1:8" ht="15.75">
      <c r="A51" s="45" t="s">
        <v>47</v>
      </c>
      <c r="B51" s="46"/>
      <c r="C51" s="14"/>
      <c r="D51" s="15">
        <v>4</v>
      </c>
      <c r="E51" s="122">
        <v>363400</v>
      </c>
      <c r="F51" s="16">
        <v>21930</v>
      </c>
      <c r="G51" s="119">
        <f t="shared" si="2"/>
        <v>0.9396532746285086</v>
      </c>
      <c r="H51" s="18"/>
    </row>
    <row r="52" spans="1:8" ht="15.75">
      <c r="A52" s="78" t="s">
        <v>48</v>
      </c>
      <c r="B52" s="46"/>
      <c r="C52" s="14"/>
      <c r="D52" s="15">
        <v>11</v>
      </c>
      <c r="E52" s="122">
        <v>568800</v>
      </c>
      <c r="F52" s="16">
        <v>-9180</v>
      </c>
      <c r="G52" s="119">
        <f t="shared" si="2"/>
        <v>1.0161392405063292</v>
      </c>
      <c r="H52" s="18"/>
    </row>
    <row r="53" spans="1:8" ht="15.75">
      <c r="A53" s="79" t="s">
        <v>69</v>
      </c>
      <c r="B53" s="46"/>
      <c r="C53" s="14"/>
      <c r="D53" s="15"/>
      <c r="E53" s="122"/>
      <c r="F53" s="16"/>
      <c r="G53" s="119"/>
      <c r="H53" s="18"/>
    </row>
    <row r="54" spans="1:8" ht="15.75">
      <c r="A54" s="45" t="s">
        <v>121</v>
      </c>
      <c r="B54" s="46"/>
      <c r="C54" s="14"/>
      <c r="D54" s="15">
        <v>1122</v>
      </c>
      <c r="E54" s="122">
        <v>68882379.53</v>
      </c>
      <c r="F54" s="16">
        <v>7865648.47</v>
      </c>
      <c r="G54" s="119">
        <f t="shared" si="2"/>
        <v>0.8858104420365689</v>
      </c>
      <c r="H54" s="18"/>
    </row>
    <row r="55" spans="1:8" ht="15.75">
      <c r="A55" s="126" t="s">
        <v>122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49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50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51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34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52</v>
      </c>
      <c r="B62" s="28"/>
      <c r="C62" s="29"/>
      <c r="D62" s="30">
        <f>SUM(D44:D58)</f>
        <v>1545</v>
      </c>
      <c r="E62" s="31">
        <f>SUM(E44:E61)</f>
        <v>103135206.2</v>
      </c>
      <c r="F62" s="31">
        <f>SUM(F44:F61)</f>
        <v>9642813.36</v>
      </c>
      <c r="G62" s="111">
        <f>1-(+F62/E62)</f>
        <v>0.9065031843607251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53</v>
      </c>
      <c r="B64" s="56"/>
      <c r="C64" s="56"/>
      <c r="D64" s="56"/>
      <c r="E64" s="56"/>
      <c r="F64" s="57">
        <f>F62+F39</f>
        <v>11826002.079999998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56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57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SEPTEMBER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21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376145</v>
      </c>
      <c r="F10" s="16">
        <v>84410</v>
      </c>
      <c r="G10" s="119">
        <f>F10/E10</f>
        <v>0.2244081404777413</v>
      </c>
      <c r="H10" s="18"/>
    </row>
    <row r="11" spans="1:8" ht="15.75">
      <c r="A11" s="112" t="s">
        <v>86</v>
      </c>
      <c r="B11" s="13"/>
      <c r="C11" s="14"/>
      <c r="D11" s="15"/>
      <c r="E11" s="121"/>
      <c r="F11" s="16"/>
      <c r="G11" s="119"/>
      <c r="H11" s="18"/>
    </row>
    <row r="12" spans="1:8" ht="15.75">
      <c r="A12" s="112" t="s">
        <v>28</v>
      </c>
      <c r="B12" s="13"/>
      <c r="C12" s="14"/>
      <c r="D12" s="15">
        <v>1</v>
      </c>
      <c r="E12" s="121">
        <v>14725</v>
      </c>
      <c r="F12" s="16">
        <v>5299</v>
      </c>
      <c r="G12" s="119">
        <f aca="true" t="shared" si="0" ref="G12:G18">F12/E12</f>
        <v>0.3598641765704584</v>
      </c>
      <c r="H12" s="18"/>
    </row>
    <row r="13" spans="1:8" ht="15.75">
      <c r="A13" s="112" t="s">
        <v>87</v>
      </c>
      <c r="B13" s="13"/>
      <c r="C13" s="14"/>
      <c r="D13" s="15">
        <v>9</v>
      </c>
      <c r="E13" s="121">
        <v>934092</v>
      </c>
      <c r="F13" s="16">
        <v>93753.5</v>
      </c>
      <c r="G13" s="119">
        <f t="shared" si="0"/>
        <v>0.10036859324349208</v>
      </c>
      <c r="H13" s="18"/>
    </row>
    <row r="14" spans="1:8" ht="15.75">
      <c r="A14" s="112" t="s">
        <v>118</v>
      </c>
      <c r="B14" s="13"/>
      <c r="C14" s="14"/>
      <c r="D14" s="15"/>
      <c r="E14" s="121"/>
      <c r="F14" s="16"/>
      <c r="G14" s="119"/>
      <c r="H14" s="18"/>
    </row>
    <row r="15" spans="1:8" ht="15.75">
      <c r="A15" s="112" t="s">
        <v>139</v>
      </c>
      <c r="B15" s="13"/>
      <c r="C15" s="14"/>
      <c r="D15" s="15">
        <v>1</v>
      </c>
      <c r="E15" s="121">
        <v>123439</v>
      </c>
      <c r="F15" s="16">
        <v>47463</v>
      </c>
      <c r="G15" s="119">
        <f t="shared" si="0"/>
        <v>0.38450570727241795</v>
      </c>
      <c r="H15" s="18"/>
    </row>
    <row r="16" spans="1:8" ht="15.75">
      <c r="A16" s="112" t="s">
        <v>14</v>
      </c>
      <c r="B16" s="13"/>
      <c r="C16" s="14"/>
      <c r="D16" s="15"/>
      <c r="E16" s="121"/>
      <c r="F16" s="16"/>
      <c r="G16" s="119"/>
      <c r="H16" s="18"/>
    </row>
    <row r="17" spans="1:8" ht="15.75">
      <c r="A17" s="112" t="s">
        <v>63</v>
      </c>
      <c r="B17" s="13"/>
      <c r="C17" s="14"/>
      <c r="D17" s="15">
        <v>1</v>
      </c>
      <c r="E17" s="121">
        <v>215255</v>
      </c>
      <c r="F17" s="16">
        <v>46499.5</v>
      </c>
      <c r="G17" s="119">
        <f t="shared" si="0"/>
        <v>0.2160205337855102</v>
      </c>
      <c r="H17" s="18"/>
    </row>
    <row r="18" spans="1:8" ht="15.75">
      <c r="A18" s="112" t="s">
        <v>16</v>
      </c>
      <c r="B18" s="13"/>
      <c r="C18" s="14"/>
      <c r="D18" s="15">
        <v>1</v>
      </c>
      <c r="E18" s="121">
        <v>560327</v>
      </c>
      <c r="F18" s="16">
        <v>165246.5</v>
      </c>
      <c r="G18" s="119">
        <f t="shared" si="0"/>
        <v>0.2949108288552934</v>
      </c>
      <c r="H18" s="18"/>
    </row>
    <row r="19" spans="1:8" ht="15.75">
      <c r="A19" s="112" t="s">
        <v>17</v>
      </c>
      <c r="B19" s="13"/>
      <c r="C19" s="14"/>
      <c r="D19" s="15"/>
      <c r="E19" s="121"/>
      <c r="F19" s="16"/>
      <c r="G19" s="119"/>
      <c r="H19" s="18"/>
    </row>
    <row r="20" spans="1:8" ht="15.75">
      <c r="A20" s="112" t="s">
        <v>140</v>
      </c>
      <c r="B20" s="13"/>
      <c r="C20" s="14"/>
      <c r="D20" s="15"/>
      <c r="E20" s="121"/>
      <c r="F20" s="16"/>
      <c r="G20" s="119"/>
      <c r="H20" s="18"/>
    </row>
    <row r="21" spans="1:8" ht="15.75">
      <c r="A21" s="112" t="s">
        <v>88</v>
      </c>
      <c r="B21" s="13"/>
      <c r="C21" s="14"/>
      <c r="D21" s="15"/>
      <c r="E21" s="121"/>
      <c r="F21" s="16"/>
      <c r="G21" s="119"/>
      <c r="H21" s="18"/>
    </row>
    <row r="22" spans="1:8" ht="15.75">
      <c r="A22" s="112" t="s">
        <v>120</v>
      </c>
      <c r="B22" s="13"/>
      <c r="C22" s="14"/>
      <c r="D22" s="15">
        <v>1</v>
      </c>
      <c r="E22" s="121">
        <v>131571</v>
      </c>
      <c r="F22" s="16">
        <v>32882</v>
      </c>
      <c r="G22" s="119">
        <f>F22/E22</f>
        <v>0.24991829506502192</v>
      </c>
      <c r="H22" s="18"/>
    </row>
    <row r="23" spans="1:8" ht="15.75">
      <c r="A23" s="112" t="s">
        <v>84</v>
      </c>
      <c r="B23" s="13"/>
      <c r="C23" s="14"/>
      <c r="D23" s="15">
        <v>1</v>
      </c>
      <c r="E23" s="121">
        <v>49025</v>
      </c>
      <c r="F23" s="16">
        <v>13418.5</v>
      </c>
      <c r="G23" s="119">
        <f>F23/E23</f>
        <v>0.2737072921978582</v>
      </c>
      <c r="H23" s="18"/>
    </row>
    <row r="24" spans="1:8" ht="15.75">
      <c r="A24" s="112" t="s">
        <v>89</v>
      </c>
      <c r="B24" s="13"/>
      <c r="C24" s="14"/>
      <c r="D24" s="15"/>
      <c r="E24" s="121"/>
      <c r="F24" s="16"/>
      <c r="G24" s="119"/>
      <c r="H24" s="18"/>
    </row>
    <row r="25" spans="1:8" ht="15.75">
      <c r="A25" s="113" t="s">
        <v>23</v>
      </c>
      <c r="B25" s="13"/>
      <c r="C25" s="14"/>
      <c r="D25" s="15">
        <v>1</v>
      </c>
      <c r="E25" s="121">
        <v>38431</v>
      </c>
      <c r="F25" s="16">
        <v>8852.5</v>
      </c>
      <c r="G25" s="119">
        <f>F25/E25</f>
        <v>0.2303478962296063</v>
      </c>
      <c r="H25" s="18"/>
    </row>
    <row r="26" spans="1:8" ht="15.75">
      <c r="A26" s="113" t="s">
        <v>24</v>
      </c>
      <c r="B26" s="13"/>
      <c r="C26" s="14"/>
      <c r="D26" s="15"/>
      <c r="E26" s="121"/>
      <c r="F26" s="16"/>
      <c r="G26" s="119"/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26</v>
      </c>
      <c r="B28" s="13"/>
      <c r="C28" s="14"/>
      <c r="D28" s="15"/>
      <c r="E28" s="16"/>
      <c r="F28" s="16"/>
      <c r="G28" s="119"/>
      <c r="H28" s="18"/>
    </row>
    <row r="29" spans="1:8" ht="15.75">
      <c r="A29" s="114" t="s">
        <v>27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128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90</v>
      </c>
      <c r="B31" s="13"/>
      <c r="C31" s="14"/>
      <c r="D31" s="15"/>
      <c r="E31" s="16"/>
      <c r="F31" s="16"/>
      <c r="G31" s="119"/>
      <c r="H31" s="18"/>
    </row>
    <row r="32" spans="1:8" ht="15.75">
      <c r="A32" s="114" t="s">
        <v>146</v>
      </c>
      <c r="B32" s="13"/>
      <c r="C32" s="14"/>
      <c r="D32" s="15">
        <v>1</v>
      </c>
      <c r="E32" s="16">
        <v>79630</v>
      </c>
      <c r="F32" s="16">
        <v>36882.5</v>
      </c>
      <c r="G32" s="119">
        <f>F32/E32</f>
        <v>0.46317342710033904</v>
      </c>
      <c r="H32" s="18"/>
    </row>
    <row r="33" spans="1:8" ht="15.75">
      <c r="A33" s="114" t="s">
        <v>31</v>
      </c>
      <c r="B33" s="13"/>
      <c r="C33" s="14"/>
      <c r="D33" s="15"/>
      <c r="E33" s="16"/>
      <c r="F33" s="16"/>
      <c r="G33" s="119"/>
      <c r="H33" s="18"/>
    </row>
    <row r="34" spans="1:8" ht="15.75">
      <c r="A34" s="114" t="s">
        <v>91</v>
      </c>
      <c r="B34" s="13"/>
      <c r="C34" s="14"/>
      <c r="D34" s="15"/>
      <c r="E34" s="16"/>
      <c r="F34" s="16"/>
      <c r="G34" s="119"/>
      <c r="H34" s="18"/>
    </row>
    <row r="35" spans="1:8" ht="15">
      <c r="A35" s="20" t="s">
        <v>32</v>
      </c>
      <c r="B35" s="13"/>
      <c r="C35" s="14"/>
      <c r="D35" s="21"/>
      <c r="E35" s="70"/>
      <c r="F35" s="16"/>
      <c r="G35" s="120"/>
      <c r="H35" s="18"/>
    </row>
    <row r="36" spans="1:8" ht="15">
      <c r="A36" s="20" t="s">
        <v>51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34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35</v>
      </c>
      <c r="B39" s="28"/>
      <c r="C39" s="29"/>
      <c r="D39" s="30">
        <f>SUM(D9:D38)</f>
        <v>20</v>
      </c>
      <c r="E39" s="31">
        <f>SUM(E9:E38)</f>
        <v>2522640</v>
      </c>
      <c r="F39" s="31">
        <f>SUM(F9:F38)</f>
        <v>534707</v>
      </c>
      <c r="G39" s="107">
        <f>F39/E39</f>
        <v>0.21196326071100116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110" t="s">
        <v>39</v>
      </c>
      <c r="H43" s="2"/>
    </row>
    <row r="44" spans="1:8" ht="15.75">
      <c r="A44" s="45" t="s">
        <v>40</v>
      </c>
      <c r="B44" s="46"/>
      <c r="C44" s="14"/>
      <c r="D44" s="15">
        <v>26</v>
      </c>
      <c r="E44" s="16">
        <v>2669646.6</v>
      </c>
      <c r="F44" s="16">
        <v>154615.75</v>
      </c>
      <c r="G44" s="119">
        <f>1-(+F44/E44)</f>
        <v>0.9420838136403522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42</v>
      </c>
      <c r="B46" s="46"/>
      <c r="C46" s="14"/>
      <c r="D46" s="15">
        <v>156</v>
      </c>
      <c r="E46" s="16">
        <v>10527587.25</v>
      </c>
      <c r="F46" s="16">
        <v>779503.36</v>
      </c>
      <c r="G46" s="119">
        <f aca="true" t="shared" si="1" ref="G46:G52">1-(+F46/E46)</f>
        <v>0.9259561244671708</v>
      </c>
      <c r="H46" s="18"/>
    </row>
    <row r="47" spans="1:8" ht="15.75">
      <c r="A47" s="45" t="s">
        <v>43</v>
      </c>
      <c r="B47" s="46"/>
      <c r="C47" s="14"/>
      <c r="D47" s="15">
        <v>31</v>
      </c>
      <c r="E47" s="16">
        <v>2052928</v>
      </c>
      <c r="F47" s="16">
        <v>132125.06</v>
      </c>
      <c r="G47" s="119">
        <f t="shared" si="1"/>
        <v>0.9356406751722418</v>
      </c>
      <c r="H47" s="18"/>
    </row>
    <row r="48" spans="1:8" ht="15.75">
      <c r="A48" s="45" t="s">
        <v>44</v>
      </c>
      <c r="B48" s="46"/>
      <c r="C48" s="14"/>
      <c r="D48" s="15">
        <v>132</v>
      </c>
      <c r="E48" s="16">
        <v>11051096</v>
      </c>
      <c r="F48" s="16">
        <v>955244.98</v>
      </c>
      <c r="G48" s="119">
        <f t="shared" si="1"/>
        <v>0.9135610639885854</v>
      </c>
      <c r="H48" s="18"/>
    </row>
    <row r="49" spans="1:8" ht="15.75">
      <c r="A49" s="45" t="s">
        <v>45</v>
      </c>
      <c r="B49" s="46"/>
      <c r="C49" s="14"/>
      <c r="D49" s="15">
        <v>6</v>
      </c>
      <c r="E49" s="16">
        <v>848503</v>
      </c>
      <c r="F49" s="16">
        <v>16572</v>
      </c>
      <c r="G49" s="119">
        <f t="shared" si="1"/>
        <v>0.980469132106781</v>
      </c>
      <c r="H49" s="18"/>
    </row>
    <row r="50" spans="1:8" ht="15.75">
      <c r="A50" s="45" t="s">
        <v>46</v>
      </c>
      <c r="B50" s="46"/>
      <c r="C50" s="14"/>
      <c r="D50" s="15">
        <v>6</v>
      </c>
      <c r="E50" s="16">
        <v>1714180</v>
      </c>
      <c r="F50" s="16">
        <v>46376.79</v>
      </c>
      <c r="G50" s="119">
        <f t="shared" si="1"/>
        <v>0.9729452041209208</v>
      </c>
      <c r="H50" s="18"/>
    </row>
    <row r="51" spans="1:8" ht="15.75">
      <c r="A51" s="45" t="s">
        <v>47</v>
      </c>
      <c r="B51" s="46"/>
      <c r="C51" s="14"/>
      <c r="D51" s="15">
        <v>1</v>
      </c>
      <c r="E51" s="16">
        <v>252420</v>
      </c>
      <c r="F51" s="16">
        <v>17920</v>
      </c>
      <c r="G51" s="119">
        <f t="shared" si="1"/>
        <v>0.9290072102052135</v>
      </c>
      <c r="H51" s="18"/>
    </row>
    <row r="52" spans="1:8" ht="15.75">
      <c r="A52" s="78" t="s">
        <v>48</v>
      </c>
      <c r="B52" s="46"/>
      <c r="C52" s="14"/>
      <c r="D52" s="15">
        <v>1</v>
      </c>
      <c r="E52" s="16">
        <v>590850</v>
      </c>
      <c r="F52" s="16">
        <v>48625</v>
      </c>
      <c r="G52" s="119">
        <f t="shared" si="1"/>
        <v>0.9177033087924177</v>
      </c>
      <c r="H52" s="18"/>
    </row>
    <row r="53" spans="1:8" ht="15.75">
      <c r="A53" s="79" t="s">
        <v>69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121</v>
      </c>
      <c r="B54" s="46"/>
      <c r="C54" s="14"/>
      <c r="D54" s="15">
        <v>535</v>
      </c>
      <c r="E54" s="16">
        <v>34326367.45</v>
      </c>
      <c r="F54" s="16">
        <v>3997425.15</v>
      </c>
      <c r="G54" s="119">
        <f>1-(+F54/E54)</f>
        <v>0.8835465140369813</v>
      </c>
      <c r="H54" s="18"/>
    </row>
    <row r="55" spans="1:8" ht="15.75">
      <c r="A55" s="126" t="s">
        <v>122</v>
      </c>
      <c r="B55" s="48"/>
      <c r="C55" s="14"/>
      <c r="D55" s="15"/>
      <c r="E55" s="16"/>
      <c r="F55" s="16"/>
      <c r="G55" s="119"/>
      <c r="H55" s="18"/>
    </row>
    <row r="56" spans="1:8" ht="15">
      <c r="A56" s="20" t="s">
        <v>49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50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51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34</v>
      </c>
      <c r="B59" s="46"/>
      <c r="C59" s="29"/>
      <c r="D59" s="21"/>
      <c r="E59" s="70"/>
      <c r="F59" s="16"/>
      <c r="G59" s="120"/>
      <c r="H59" s="18"/>
    </row>
    <row r="60" spans="1:8" ht="15.75">
      <c r="A60" s="50"/>
      <c r="B60" s="25"/>
      <c r="C60" s="51"/>
      <c r="D60" s="21"/>
      <c r="E60" s="26"/>
      <c r="F60" s="26"/>
      <c r="G60" s="120"/>
      <c r="H60" s="2"/>
    </row>
    <row r="61" spans="1:8" ht="18">
      <c r="A61" s="28" t="s">
        <v>52</v>
      </c>
      <c r="B61" s="28"/>
      <c r="C61" s="56"/>
      <c r="D61" s="30">
        <f>SUM(D44:D57)</f>
        <v>894</v>
      </c>
      <c r="E61" s="31">
        <f>SUM(E44:E60)</f>
        <v>64033578.300000004</v>
      </c>
      <c r="F61" s="31">
        <f>SUM(F44:F60)</f>
        <v>6148408.09</v>
      </c>
      <c r="G61" s="111">
        <f>1-(+F61/E61)</f>
        <v>0.903981500749584</v>
      </c>
      <c r="H61" s="2"/>
    </row>
    <row r="62" spans="1:8" ht="18">
      <c r="A62" s="58"/>
      <c r="B62" s="59"/>
      <c r="C62" s="59"/>
      <c r="D62" s="52"/>
      <c r="E62" s="53"/>
      <c r="F62" s="54"/>
      <c r="G62" s="54"/>
      <c r="H62" s="2"/>
    </row>
    <row r="63" spans="1:8" ht="18">
      <c r="A63" s="55" t="s">
        <v>53</v>
      </c>
      <c r="B63" s="60"/>
      <c r="C63" s="60"/>
      <c r="D63" s="56"/>
      <c r="E63" s="56"/>
      <c r="F63" s="57">
        <f>F61+F39</f>
        <v>6683115.09</v>
      </c>
      <c r="G63" s="56"/>
      <c r="H63" s="2"/>
    </row>
    <row r="64" spans="1:8" ht="18">
      <c r="A64" s="55"/>
      <c r="B64" s="60"/>
      <c r="C64" s="60"/>
      <c r="D64" s="56"/>
      <c r="E64" s="56"/>
      <c r="F64" s="61"/>
      <c r="G64" s="60"/>
      <c r="H64" s="2"/>
    </row>
    <row r="65" spans="1:8" ht="15.75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8">
      <c r="A67" s="4"/>
      <c r="B67" s="59"/>
      <c r="C67" s="59"/>
      <c r="D67" s="59"/>
      <c r="E67" s="59"/>
      <c r="F67" s="57"/>
      <c r="G67" s="59"/>
      <c r="H67" s="2"/>
    </row>
    <row r="68" ht="15">
      <c r="A68" s="62" t="s">
        <v>57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SEPTEMBER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82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143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119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13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83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28</v>
      </c>
      <c r="B17" s="13"/>
      <c r="C17" s="14"/>
      <c r="D17" s="15">
        <v>1</v>
      </c>
      <c r="E17" s="16">
        <v>97255</v>
      </c>
      <c r="F17" s="16">
        <v>23710</v>
      </c>
      <c r="G17" s="17">
        <f>F17/E17</f>
        <v>0.2437920929515192</v>
      </c>
      <c r="H17" s="18"/>
    </row>
    <row r="18" spans="1:8" ht="15.75">
      <c r="A18" s="112" t="s">
        <v>16</v>
      </c>
      <c r="B18" s="13"/>
      <c r="C18" s="14"/>
      <c r="D18" s="15">
        <v>2</v>
      </c>
      <c r="E18" s="16">
        <v>161106</v>
      </c>
      <c r="F18" s="16">
        <v>36541.5</v>
      </c>
      <c r="G18" s="17">
        <f>F18/E18</f>
        <v>0.2268165059029459</v>
      </c>
      <c r="H18" s="18"/>
    </row>
    <row r="19" spans="1:8" ht="15.75">
      <c r="A19" s="112" t="s">
        <v>17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18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84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20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21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22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23</v>
      </c>
      <c r="B25" s="13"/>
      <c r="C25" s="14"/>
      <c r="D25" s="15">
        <v>1</v>
      </c>
      <c r="E25" s="16">
        <v>32452</v>
      </c>
      <c r="F25" s="16">
        <v>10211</v>
      </c>
      <c r="G25" s="17">
        <f>F25/E25</f>
        <v>0.31464932823862934</v>
      </c>
      <c r="H25" s="18"/>
    </row>
    <row r="26" spans="1:8" ht="15.75">
      <c r="A26" s="113" t="s">
        <v>24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26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27</v>
      </c>
      <c r="B29" s="13"/>
      <c r="C29" s="14"/>
      <c r="D29" s="15">
        <v>1</v>
      </c>
      <c r="E29" s="16">
        <v>18355</v>
      </c>
      <c r="F29" s="16">
        <v>-236</v>
      </c>
      <c r="G29" s="17">
        <f>F29/E29</f>
        <v>-0.01285753200762735</v>
      </c>
      <c r="H29" s="18"/>
    </row>
    <row r="30" spans="1:8" ht="15.75">
      <c r="A30" s="114" t="s">
        <v>138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31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61</v>
      </c>
      <c r="B32" s="13"/>
      <c r="C32" s="14"/>
      <c r="D32" s="15">
        <v>1</v>
      </c>
      <c r="E32" s="16">
        <v>112067</v>
      </c>
      <c r="F32" s="16">
        <v>34328</v>
      </c>
      <c r="G32" s="17">
        <f>F32/E32</f>
        <v>0.3063167569400448</v>
      </c>
      <c r="H32" s="18"/>
    </row>
    <row r="33" spans="1:8" ht="15.75">
      <c r="A33" s="114" t="s">
        <v>76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145</v>
      </c>
      <c r="B34" s="13"/>
      <c r="C34" s="14"/>
      <c r="D34" s="15">
        <v>5</v>
      </c>
      <c r="E34" s="16">
        <v>367968</v>
      </c>
      <c r="F34" s="16">
        <v>109213</v>
      </c>
      <c r="G34" s="17">
        <f>F34/E34</f>
        <v>0.2968002652404557</v>
      </c>
      <c r="H34" s="18"/>
    </row>
    <row r="35" spans="1:8" ht="15">
      <c r="A35" s="20" t="s">
        <v>32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51</v>
      </c>
      <c r="B36" s="13"/>
      <c r="C36" s="14"/>
      <c r="D36" s="21"/>
      <c r="E36" s="70"/>
      <c r="F36" s="16">
        <v>5.5</v>
      </c>
      <c r="G36" s="23"/>
      <c r="H36" s="18"/>
    </row>
    <row r="37" spans="1:8" ht="15">
      <c r="A37" s="20" t="s">
        <v>34</v>
      </c>
      <c r="B37" s="13"/>
      <c r="C37" s="14"/>
      <c r="D37" s="21"/>
      <c r="E37" s="70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35</v>
      </c>
      <c r="B39" s="28"/>
      <c r="C39" s="29"/>
      <c r="D39" s="30">
        <f>SUM(D9:D38)</f>
        <v>11</v>
      </c>
      <c r="E39" s="31">
        <f>SUM(E9:E38)</f>
        <v>789203</v>
      </c>
      <c r="F39" s="31">
        <f>SUM(F9:F38)</f>
        <v>213773</v>
      </c>
      <c r="G39" s="32">
        <f>F39/E39</f>
        <v>0.27087200631523195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>
      <c r="A44" s="45" t="s">
        <v>40</v>
      </c>
      <c r="B44" s="46"/>
      <c r="C44" s="14"/>
      <c r="D44" s="15">
        <v>40</v>
      </c>
      <c r="E44" s="16">
        <v>2918458.1</v>
      </c>
      <c r="F44" s="16">
        <v>142340.9</v>
      </c>
      <c r="G44" s="17">
        <f>1-(+F44/E44)</f>
        <v>0.9512273621471558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42</v>
      </c>
      <c r="B46" s="46"/>
      <c r="C46" s="14"/>
      <c r="D46" s="15">
        <v>40</v>
      </c>
      <c r="E46" s="16">
        <v>2571363</v>
      </c>
      <c r="F46" s="16">
        <v>235207.61</v>
      </c>
      <c r="G46" s="17">
        <f>1-(+F46/E46)</f>
        <v>0.9085280413539434</v>
      </c>
      <c r="H46" s="18"/>
    </row>
    <row r="47" spans="1:8" ht="15.75">
      <c r="A47" s="45" t="s">
        <v>43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44</v>
      </c>
      <c r="B48" s="46"/>
      <c r="C48" s="14"/>
      <c r="D48" s="15">
        <v>28</v>
      </c>
      <c r="E48" s="16">
        <v>2602321.19</v>
      </c>
      <c r="F48" s="16">
        <v>252850.2</v>
      </c>
      <c r="G48" s="17">
        <f>1-(+F48/E48)</f>
        <v>0.9028366671371568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46</v>
      </c>
      <c r="B50" s="46"/>
      <c r="C50" s="14"/>
      <c r="D50" s="15">
        <v>4</v>
      </c>
      <c r="E50" s="16">
        <v>272095</v>
      </c>
      <c r="F50" s="16">
        <v>21040</v>
      </c>
      <c r="G50" s="17">
        <f>1-(+F50/E50)</f>
        <v>0.92267406604311</v>
      </c>
      <c r="H50" s="18"/>
    </row>
    <row r="51" spans="1:8" ht="15.75">
      <c r="A51" s="45" t="s">
        <v>47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48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70</v>
      </c>
      <c r="B53" s="48"/>
      <c r="C53" s="14"/>
      <c r="D53" s="123">
        <v>312</v>
      </c>
      <c r="E53" s="124">
        <v>21052381.27</v>
      </c>
      <c r="F53" s="124">
        <v>2603186.79</v>
      </c>
      <c r="G53" s="17">
        <f>1-(+F53/E53)</f>
        <v>0.8763471572828873</v>
      </c>
      <c r="H53" s="18"/>
    </row>
    <row r="54" spans="1:8" ht="15.75">
      <c r="A54" s="45" t="s">
        <v>71</v>
      </c>
      <c r="B54" s="48"/>
      <c r="C54" s="14"/>
      <c r="D54" s="15"/>
      <c r="E54" s="16"/>
      <c r="F54" s="16"/>
      <c r="G54" s="17"/>
      <c r="H54" s="18"/>
    </row>
    <row r="55" spans="1:8" ht="15">
      <c r="A55" s="20" t="s">
        <v>49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50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51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34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52</v>
      </c>
      <c r="B60" s="28"/>
      <c r="C60" s="29"/>
      <c r="D60" s="30">
        <f>SUM(D44:D56)</f>
        <v>424</v>
      </c>
      <c r="E60" s="31">
        <f>SUM(E44:E59)</f>
        <v>29416618.56</v>
      </c>
      <c r="F60" s="31">
        <f>SUM(F44:F59)</f>
        <v>3254625.5</v>
      </c>
      <c r="G60" s="32">
        <f>1-(F60/E60)</f>
        <v>0.8893609918705762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53</v>
      </c>
      <c r="B62" s="56"/>
      <c r="C62" s="59"/>
      <c r="D62" s="75"/>
      <c r="E62" s="56"/>
      <c r="F62" s="57">
        <f>F60+F39</f>
        <v>3468398.5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54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57</v>
      </c>
      <c r="B68" s="59"/>
      <c r="C68" s="59"/>
      <c r="D68" s="59"/>
      <c r="E68" s="59"/>
      <c r="F68" s="57"/>
      <c r="G68" s="5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82" customWidth="1"/>
    <col min="2" max="2" width="15.6640625" style="82" customWidth="1"/>
    <col min="3" max="3" width="3.6640625" style="82" customWidth="1"/>
    <col min="4" max="4" width="6.6640625" style="82" customWidth="1"/>
    <col min="5" max="6" width="14.6640625" style="82" customWidth="1"/>
    <col min="7" max="7" width="11.6640625" style="82" customWidth="1"/>
    <col min="8" max="8" width="3.6640625" style="82" customWidth="1"/>
    <col min="9" max="16384" width="8.88671875" style="82" customWidth="1"/>
  </cols>
  <sheetData>
    <row r="1" spans="1:8" ht="23.25">
      <c r="A1" s="81" t="s">
        <v>0</v>
      </c>
      <c r="B1" s="29"/>
      <c r="C1" s="29"/>
      <c r="D1" s="29"/>
      <c r="E1" s="29"/>
      <c r="F1" s="29"/>
      <c r="G1" s="29"/>
      <c r="H1" s="29"/>
    </row>
    <row r="2" spans="1:8" ht="23.25">
      <c r="A2" s="81" t="s">
        <v>1</v>
      </c>
      <c r="B2" s="29"/>
      <c r="C2" s="29"/>
      <c r="D2" s="29"/>
      <c r="E2" s="29"/>
      <c r="F2" s="29"/>
      <c r="G2" s="29"/>
      <c r="H2" s="29"/>
    </row>
    <row r="3" spans="1:8" ht="23.25">
      <c r="A3" s="1" t="str">
        <f>ARG!$A$3</f>
        <v>MONTH ENDED:    SEPTEMBER 2017</v>
      </c>
      <c r="B3" s="29"/>
      <c r="C3" s="29"/>
      <c r="D3" s="29"/>
      <c r="E3" s="29"/>
      <c r="F3" s="29"/>
      <c r="G3" s="29"/>
      <c r="H3" s="29"/>
    </row>
    <row r="4" spans="1:8" ht="15">
      <c r="A4" s="97"/>
      <c r="B4" s="97"/>
      <c r="C4" s="97"/>
      <c r="D4" s="97"/>
      <c r="E4" s="97"/>
      <c r="F4" s="5"/>
      <c r="G4" s="5"/>
      <c r="H4" s="29"/>
    </row>
    <row r="5" spans="1:8" ht="23.25">
      <c r="A5" s="29"/>
      <c r="B5" s="97"/>
      <c r="C5" s="97"/>
      <c r="D5" s="98" t="s">
        <v>112</v>
      </c>
      <c r="E5" s="99"/>
      <c r="F5" s="8"/>
      <c r="G5" s="5"/>
      <c r="H5" s="100"/>
    </row>
    <row r="6" spans="1:8" ht="18">
      <c r="A6" s="37" t="s">
        <v>3</v>
      </c>
      <c r="B6" s="97"/>
      <c r="C6" s="97"/>
      <c r="D6" s="97"/>
      <c r="E6" s="97"/>
      <c r="F6" s="5"/>
      <c r="G6" s="5"/>
      <c r="H6" s="100"/>
    </row>
    <row r="7" spans="1:8" ht="15.75">
      <c r="A7" s="101"/>
      <c r="B7" s="101"/>
      <c r="C7" s="101"/>
      <c r="D7" s="101"/>
      <c r="E7" s="39" t="s">
        <v>4</v>
      </c>
      <c r="F7" s="39" t="s">
        <v>4</v>
      </c>
      <c r="G7" s="12" t="s">
        <v>5</v>
      </c>
      <c r="H7" s="38"/>
    </row>
    <row r="8" spans="1:8" ht="15.75">
      <c r="A8" s="101"/>
      <c r="B8" s="101"/>
      <c r="C8" s="101"/>
      <c r="D8" s="39" t="s">
        <v>6</v>
      </c>
      <c r="E8" s="39" t="s">
        <v>7</v>
      </c>
      <c r="F8" s="12" t="s">
        <v>8</v>
      </c>
      <c r="G8" s="12" t="s">
        <v>9</v>
      </c>
      <c r="H8" s="38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03"/>
    </row>
    <row r="10" spans="1:8" ht="15.75">
      <c r="A10" s="112" t="s">
        <v>11</v>
      </c>
      <c r="B10" s="13"/>
      <c r="C10" s="14"/>
      <c r="D10" s="15">
        <v>1</v>
      </c>
      <c r="E10" s="16">
        <v>135045</v>
      </c>
      <c r="F10" s="16">
        <v>49739.5</v>
      </c>
      <c r="G10" s="17">
        <f>F10/E10</f>
        <v>0.3683179680847125</v>
      </c>
      <c r="H10" s="103"/>
    </row>
    <row r="11" spans="1:8" ht="15.75">
      <c r="A11" s="112" t="s">
        <v>60</v>
      </c>
      <c r="B11" s="13"/>
      <c r="C11" s="14"/>
      <c r="D11" s="15"/>
      <c r="E11" s="16"/>
      <c r="F11" s="16"/>
      <c r="G11" s="17"/>
      <c r="H11" s="103"/>
    </row>
    <row r="12" spans="1:8" ht="15.75">
      <c r="A12" s="112" t="s">
        <v>74</v>
      </c>
      <c r="B12" s="13"/>
      <c r="C12" s="14"/>
      <c r="D12" s="15"/>
      <c r="E12" s="16"/>
      <c r="F12" s="16"/>
      <c r="G12" s="17"/>
      <c r="H12" s="103"/>
    </row>
    <row r="13" spans="1:8" ht="15.75">
      <c r="A13" s="112" t="s">
        <v>15</v>
      </c>
      <c r="B13" s="13"/>
      <c r="C13" s="14"/>
      <c r="D13" s="15"/>
      <c r="E13" s="16"/>
      <c r="F13" s="16"/>
      <c r="G13" s="17"/>
      <c r="H13" s="103"/>
    </row>
    <row r="14" spans="1:8" ht="15.75">
      <c r="A14" s="112" t="s">
        <v>76</v>
      </c>
      <c r="B14" s="13"/>
      <c r="C14" s="14"/>
      <c r="D14" s="15">
        <v>9</v>
      </c>
      <c r="E14" s="16">
        <v>673180</v>
      </c>
      <c r="F14" s="16">
        <v>140443.5</v>
      </c>
      <c r="G14" s="17">
        <f>F14/E14</f>
        <v>0.2086269645562851</v>
      </c>
      <c r="H14" s="103"/>
    </row>
    <row r="15" spans="1:8" ht="15.75">
      <c r="A15" s="112" t="s">
        <v>28</v>
      </c>
      <c r="B15" s="13"/>
      <c r="C15" s="14"/>
      <c r="D15" s="15">
        <v>2</v>
      </c>
      <c r="E15" s="16">
        <v>433708</v>
      </c>
      <c r="F15" s="16">
        <v>161521</v>
      </c>
      <c r="G15" s="17">
        <f>F15/E15</f>
        <v>0.3724187702325067</v>
      </c>
      <c r="H15" s="103"/>
    </row>
    <row r="16" spans="1:8" ht="15.75">
      <c r="A16" s="112" t="s">
        <v>77</v>
      </c>
      <c r="B16" s="13"/>
      <c r="C16" s="14"/>
      <c r="D16" s="15"/>
      <c r="E16" s="16"/>
      <c r="F16" s="16"/>
      <c r="G16" s="17"/>
      <c r="H16" s="103"/>
    </row>
    <row r="17" spans="1:8" ht="15.75">
      <c r="A17" s="112" t="s">
        <v>120</v>
      </c>
      <c r="B17" s="13"/>
      <c r="C17" s="14"/>
      <c r="D17" s="15">
        <v>1</v>
      </c>
      <c r="E17" s="16">
        <v>107517</v>
      </c>
      <c r="F17" s="16">
        <v>25248.5</v>
      </c>
      <c r="G17" s="17">
        <f>F17/E17</f>
        <v>0.23483263111879982</v>
      </c>
      <c r="H17" s="103"/>
    </row>
    <row r="18" spans="1:8" ht="15.75">
      <c r="A18" s="112" t="s">
        <v>16</v>
      </c>
      <c r="B18" s="13"/>
      <c r="C18" s="14"/>
      <c r="D18" s="15"/>
      <c r="E18" s="16"/>
      <c r="F18" s="16"/>
      <c r="G18" s="17"/>
      <c r="H18" s="103"/>
    </row>
    <row r="19" spans="1:8" ht="15.75">
      <c r="A19" s="112" t="s">
        <v>18</v>
      </c>
      <c r="B19" s="13"/>
      <c r="C19" s="14"/>
      <c r="D19" s="15">
        <v>1</v>
      </c>
      <c r="E19" s="16">
        <v>339883</v>
      </c>
      <c r="F19" s="16">
        <v>76272</v>
      </c>
      <c r="G19" s="17">
        <f>F19/E19</f>
        <v>0.22440663404759872</v>
      </c>
      <c r="H19" s="103"/>
    </row>
    <row r="20" spans="1:8" ht="15.75">
      <c r="A20" s="112" t="s">
        <v>110</v>
      </c>
      <c r="B20" s="13"/>
      <c r="C20" s="14"/>
      <c r="D20" s="15"/>
      <c r="E20" s="16"/>
      <c r="F20" s="16"/>
      <c r="G20" s="17"/>
      <c r="H20" s="103"/>
    </row>
    <row r="21" spans="1:8" ht="15.75">
      <c r="A21" s="112" t="s">
        <v>113</v>
      </c>
      <c r="B21" s="13"/>
      <c r="C21" s="14"/>
      <c r="D21" s="15"/>
      <c r="E21" s="16"/>
      <c r="F21" s="16"/>
      <c r="G21" s="17"/>
      <c r="H21" s="103"/>
    </row>
    <row r="22" spans="1:8" ht="15.75">
      <c r="A22" s="112" t="s">
        <v>20</v>
      </c>
      <c r="B22" s="13"/>
      <c r="C22" s="14"/>
      <c r="D22" s="15"/>
      <c r="E22" s="16"/>
      <c r="F22" s="16"/>
      <c r="G22" s="17"/>
      <c r="H22" s="103"/>
    </row>
    <row r="23" spans="1:8" ht="15.75">
      <c r="A23" s="112" t="s">
        <v>127</v>
      </c>
      <c r="B23" s="13"/>
      <c r="C23" s="14"/>
      <c r="D23" s="15"/>
      <c r="E23" s="16"/>
      <c r="F23" s="16"/>
      <c r="G23" s="17"/>
      <c r="H23" s="103"/>
    </row>
    <row r="24" spans="1:8" ht="15.75">
      <c r="A24" s="112" t="s">
        <v>21</v>
      </c>
      <c r="B24" s="13"/>
      <c r="C24" s="14"/>
      <c r="D24" s="15">
        <v>2</v>
      </c>
      <c r="E24" s="16">
        <v>382337</v>
      </c>
      <c r="F24" s="16">
        <v>133601.5</v>
      </c>
      <c r="G24" s="17">
        <f>F24/E24</f>
        <v>0.3494338763970006</v>
      </c>
      <c r="H24" s="103"/>
    </row>
    <row r="25" spans="1:8" ht="15.75">
      <c r="A25" s="113" t="s">
        <v>23</v>
      </c>
      <c r="B25" s="13"/>
      <c r="C25" s="14"/>
      <c r="D25" s="15">
        <v>2</v>
      </c>
      <c r="E25" s="16">
        <v>103612</v>
      </c>
      <c r="F25" s="16">
        <v>19435</v>
      </c>
      <c r="G25" s="17">
        <f>F25/E25</f>
        <v>0.18757479828591284</v>
      </c>
      <c r="H25" s="103"/>
    </row>
    <row r="26" spans="1:8" ht="15.75">
      <c r="A26" s="113" t="s">
        <v>24</v>
      </c>
      <c r="B26" s="13"/>
      <c r="C26" s="14"/>
      <c r="D26" s="15">
        <v>4</v>
      </c>
      <c r="E26" s="16">
        <v>22016</v>
      </c>
      <c r="F26" s="16">
        <v>22016</v>
      </c>
      <c r="G26" s="17">
        <f>F26/E26</f>
        <v>1</v>
      </c>
      <c r="H26" s="103"/>
    </row>
    <row r="27" spans="1:8" ht="15.75">
      <c r="A27" s="114" t="s">
        <v>25</v>
      </c>
      <c r="B27" s="13"/>
      <c r="C27" s="14"/>
      <c r="D27" s="15"/>
      <c r="E27" s="16"/>
      <c r="F27" s="16"/>
      <c r="G27" s="17"/>
      <c r="H27" s="103"/>
    </row>
    <row r="28" spans="1:8" ht="15.75">
      <c r="A28" s="114" t="s">
        <v>26</v>
      </c>
      <c r="B28" s="13"/>
      <c r="C28" s="14"/>
      <c r="D28" s="15"/>
      <c r="E28" s="16">
        <v>4979</v>
      </c>
      <c r="F28" s="16">
        <v>4504</v>
      </c>
      <c r="G28" s="17">
        <f>F28/E28</f>
        <v>0.9045993171319542</v>
      </c>
      <c r="H28" s="103"/>
    </row>
    <row r="29" spans="1:8" ht="15.75">
      <c r="A29" s="114" t="s">
        <v>114</v>
      </c>
      <c r="B29" s="13"/>
      <c r="C29" s="14"/>
      <c r="D29" s="15">
        <v>1</v>
      </c>
      <c r="E29" s="16">
        <v>113252</v>
      </c>
      <c r="F29" s="16">
        <v>45239</v>
      </c>
      <c r="G29" s="17">
        <f>F29/E29</f>
        <v>0.39945431427259565</v>
      </c>
      <c r="H29" s="103"/>
    </row>
    <row r="30" spans="1:8" ht="15.75">
      <c r="A30" s="114" t="s">
        <v>148</v>
      </c>
      <c r="B30" s="13"/>
      <c r="C30" s="14"/>
      <c r="D30" s="15">
        <v>1</v>
      </c>
      <c r="E30" s="16">
        <v>279661</v>
      </c>
      <c r="F30" s="16">
        <v>55558.5</v>
      </c>
      <c r="G30" s="17">
        <f>F30/E30</f>
        <v>0.1986637393129539</v>
      </c>
      <c r="H30" s="103"/>
    </row>
    <row r="31" spans="1:8" ht="15.75">
      <c r="A31" s="114" t="s">
        <v>79</v>
      </c>
      <c r="B31" s="13"/>
      <c r="C31" s="14"/>
      <c r="D31" s="15"/>
      <c r="E31" s="16"/>
      <c r="F31" s="16"/>
      <c r="G31" s="17"/>
      <c r="H31" s="103"/>
    </row>
    <row r="32" spans="1:8" ht="15.75">
      <c r="A32" s="125" t="s">
        <v>117</v>
      </c>
      <c r="B32" s="13"/>
      <c r="C32" s="14"/>
      <c r="D32" s="15"/>
      <c r="E32" s="16"/>
      <c r="F32" s="16"/>
      <c r="G32" s="17"/>
      <c r="H32" s="103"/>
    </row>
    <row r="33" spans="1:8" ht="15.75">
      <c r="A33" s="114" t="s">
        <v>78</v>
      </c>
      <c r="B33" s="13"/>
      <c r="C33" s="14"/>
      <c r="D33" s="15"/>
      <c r="E33" s="16"/>
      <c r="F33" s="16"/>
      <c r="G33" s="17"/>
      <c r="H33" s="103"/>
    </row>
    <row r="34" spans="1:8" ht="15.75">
      <c r="A34" s="114" t="s">
        <v>115</v>
      </c>
      <c r="B34" s="13"/>
      <c r="C34" s="14"/>
      <c r="D34" s="15"/>
      <c r="E34" s="16"/>
      <c r="F34" s="16"/>
      <c r="G34" s="17"/>
      <c r="H34" s="103"/>
    </row>
    <row r="35" spans="1:8" ht="15">
      <c r="A35" s="20" t="s">
        <v>32</v>
      </c>
      <c r="B35" s="13"/>
      <c r="C35" s="14"/>
      <c r="D35" s="21"/>
      <c r="E35" s="70">
        <v>28340</v>
      </c>
      <c r="F35" s="16">
        <v>3880</v>
      </c>
      <c r="G35" s="23"/>
      <c r="H35" s="103"/>
    </row>
    <row r="36" spans="1:8" ht="15">
      <c r="A36" s="20" t="s">
        <v>51</v>
      </c>
      <c r="B36" s="13"/>
      <c r="C36" s="14"/>
      <c r="D36" s="21"/>
      <c r="E36" s="70"/>
      <c r="F36" s="16">
        <v>90</v>
      </c>
      <c r="G36" s="23"/>
      <c r="H36" s="103"/>
    </row>
    <row r="37" spans="1:8" ht="15">
      <c r="A37" s="20" t="s">
        <v>34</v>
      </c>
      <c r="B37" s="13"/>
      <c r="C37" s="14"/>
      <c r="D37" s="21"/>
      <c r="E37" s="22"/>
      <c r="F37" s="19"/>
      <c r="G37" s="23"/>
      <c r="H37" s="103"/>
    </row>
    <row r="38" spans="1:8" ht="15">
      <c r="A38" s="24"/>
      <c r="B38" s="25"/>
      <c r="C38" s="14"/>
      <c r="D38" s="21"/>
      <c r="E38" s="26"/>
      <c r="F38" s="26"/>
      <c r="G38" s="23"/>
      <c r="H38" s="103"/>
    </row>
    <row r="39" spans="1:8" ht="15.75">
      <c r="A39" s="27" t="s">
        <v>35</v>
      </c>
      <c r="B39" s="28"/>
      <c r="C39" s="29"/>
      <c r="D39" s="30">
        <f>SUM(D9:D38)</f>
        <v>24</v>
      </c>
      <c r="E39" s="31">
        <f>SUM(E9:E38)</f>
        <v>2623530</v>
      </c>
      <c r="F39" s="31">
        <f>SUM(F9:F38)</f>
        <v>737548.5</v>
      </c>
      <c r="G39" s="32">
        <f>F39/E39</f>
        <v>0.28112828898468856</v>
      </c>
      <c r="H39" s="104"/>
    </row>
    <row r="40" spans="1:8" ht="15.75">
      <c r="A40" s="33"/>
      <c r="B40" s="33"/>
      <c r="C40" s="33"/>
      <c r="D40" s="34"/>
      <c r="E40" s="35"/>
      <c r="F40" s="36"/>
      <c r="G40" s="36"/>
      <c r="H40" s="105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105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105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105"/>
    </row>
    <row r="44" spans="1:8" ht="15.75">
      <c r="A44" s="45" t="s">
        <v>40</v>
      </c>
      <c r="B44" s="46"/>
      <c r="C44" s="14"/>
      <c r="D44" s="15">
        <v>37</v>
      </c>
      <c r="E44" s="16">
        <v>708595</v>
      </c>
      <c r="F44" s="16">
        <v>80824.65</v>
      </c>
      <c r="G44" s="17">
        <f>1-(+F44/E44)</f>
        <v>0.8859367480718887</v>
      </c>
      <c r="H44" s="103"/>
    </row>
    <row r="45" spans="1:8" ht="15.75">
      <c r="A45" s="45" t="s">
        <v>41</v>
      </c>
      <c r="B45" s="46"/>
      <c r="C45" s="14"/>
      <c r="D45" s="15"/>
      <c r="E45" s="16"/>
      <c r="F45" s="16"/>
      <c r="G45" s="17"/>
      <c r="H45" s="103"/>
    </row>
    <row r="46" spans="1:8" ht="15.75">
      <c r="A46" s="45" t="s">
        <v>42</v>
      </c>
      <c r="B46" s="46"/>
      <c r="C46" s="14"/>
      <c r="D46" s="15">
        <v>136</v>
      </c>
      <c r="E46" s="16">
        <v>5607627.5</v>
      </c>
      <c r="F46" s="16">
        <v>501201.07</v>
      </c>
      <c r="G46" s="17">
        <f aca="true" t="shared" si="0" ref="G46:G52">1-(+F46/E46)</f>
        <v>0.910621547169458</v>
      </c>
      <c r="H46" s="103"/>
    </row>
    <row r="47" spans="1:8" ht="15.75">
      <c r="A47" s="45" t="s">
        <v>43</v>
      </c>
      <c r="B47" s="46"/>
      <c r="C47" s="14"/>
      <c r="D47" s="15">
        <v>25</v>
      </c>
      <c r="E47" s="16">
        <v>1438790</v>
      </c>
      <c r="F47" s="16">
        <v>117302</v>
      </c>
      <c r="G47" s="17">
        <f t="shared" si="0"/>
        <v>0.9184717714190396</v>
      </c>
      <c r="H47" s="103"/>
    </row>
    <row r="48" spans="1:8" ht="15.75">
      <c r="A48" s="45" t="s">
        <v>44</v>
      </c>
      <c r="B48" s="46"/>
      <c r="C48" s="14"/>
      <c r="D48" s="15">
        <v>99</v>
      </c>
      <c r="E48" s="16">
        <v>5830682</v>
      </c>
      <c r="F48" s="16">
        <v>555266.57</v>
      </c>
      <c r="G48" s="17">
        <f t="shared" si="0"/>
        <v>0.9047681609115366</v>
      </c>
      <c r="H48" s="103"/>
    </row>
    <row r="49" spans="1:8" ht="15.75">
      <c r="A49" s="45" t="s">
        <v>45</v>
      </c>
      <c r="B49" s="46"/>
      <c r="C49" s="14"/>
      <c r="D49" s="15">
        <v>2</v>
      </c>
      <c r="E49" s="16">
        <v>263514</v>
      </c>
      <c r="F49" s="16">
        <v>39380</v>
      </c>
      <c r="G49" s="17">
        <f t="shared" si="0"/>
        <v>0.8505582246104572</v>
      </c>
      <c r="H49" s="103"/>
    </row>
    <row r="50" spans="1:8" ht="15.75">
      <c r="A50" s="45" t="s">
        <v>46</v>
      </c>
      <c r="B50" s="46"/>
      <c r="C50" s="14"/>
      <c r="D50" s="15">
        <v>9</v>
      </c>
      <c r="E50" s="16">
        <v>1818585</v>
      </c>
      <c r="F50" s="16">
        <v>93304.37</v>
      </c>
      <c r="G50" s="17">
        <f t="shared" si="0"/>
        <v>0.9486939736113517</v>
      </c>
      <c r="H50" s="103"/>
    </row>
    <row r="51" spans="1:8" ht="15.75">
      <c r="A51" s="45" t="s">
        <v>47</v>
      </c>
      <c r="B51" s="46"/>
      <c r="C51" s="14"/>
      <c r="D51" s="15">
        <v>4</v>
      </c>
      <c r="E51" s="16">
        <v>884980</v>
      </c>
      <c r="F51" s="16">
        <v>71380</v>
      </c>
      <c r="G51" s="17">
        <f t="shared" si="0"/>
        <v>0.9193428100070058</v>
      </c>
      <c r="H51" s="103"/>
    </row>
    <row r="52" spans="1:8" ht="15.75">
      <c r="A52" s="45" t="s">
        <v>48</v>
      </c>
      <c r="B52" s="46"/>
      <c r="C52" s="14"/>
      <c r="D52" s="15">
        <v>2</v>
      </c>
      <c r="E52" s="16">
        <v>411975</v>
      </c>
      <c r="F52" s="16">
        <v>82950</v>
      </c>
      <c r="G52" s="17">
        <f t="shared" si="0"/>
        <v>0.79865283087566</v>
      </c>
      <c r="H52" s="103"/>
    </row>
    <row r="53" spans="1:8" ht="15.75">
      <c r="A53" s="47" t="s">
        <v>69</v>
      </c>
      <c r="B53" s="46"/>
      <c r="C53" s="14"/>
      <c r="D53" s="15"/>
      <c r="E53" s="16"/>
      <c r="F53" s="16"/>
      <c r="G53" s="17"/>
      <c r="H53" s="103"/>
    </row>
    <row r="54" spans="1:8" ht="15.75">
      <c r="A54" s="45" t="s">
        <v>70</v>
      </c>
      <c r="B54" s="48"/>
      <c r="C54" s="14"/>
      <c r="D54" s="15">
        <v>557</v>
      </c>
      <c r="E54" s="16">
        <v>29444915.02</v>
      </c>
      <c r="F54" s="16">
        <v>3547646.78</v>
      </c>
      <c r="G54" s="17">
        <f>1-(+F54/E54)</f>
        <v>0.8795158084990119</v>
      </c>
      <c r="H54" s="103"/>
    </row>
    <row r="55" spans="1:8" ht="15.75">
      <c r="A55" s="45" t="s">
        <v>71</v>
      </c>
      <c r="B55" s="48"/>
      <c r="C55" s="14"/>
      <c r="D55" s="15">
        <v>10</v>
      </c>
      <c r="E55" s="16">
        <v>1040463.04</v>
      </c>
      <c r="F55" s="16">
        <v>62033.91</v>
      </c>
      <c r="G55" s="17">
        <f>1-(+F55/E55)</f>
        <v>0.9403785549172414</v>
      </c>
      <c r="H55" s="103"/>
    </row>
    <row r="56" spans="1:8" ht="15">
      <c r="A56" s="20" t="s">
        <v>49</v>
      </c>
      <c r="B56" s="48"/>
      <c r="C56" s="14"/>
      <c r="D56" s="21"/>
      <c r="E56" s="71"/>
      <c r="F56" s="16"/>
      <c r="G56" s="23"/>
      <c r="H56" s="103"/>
    </row>
    <row r="57" spans="1:8" ht="15">
      <c r="A57" s="20" t="s">
        <v>50</v>
      </c>
      <c r="B57" s="46"/>
      <c r="C57" s="14"/>
      <c r="D57" s="21"/>
      <c r="E57" s="71"/>
      <c r="F57" s="16"/>
      <c r="G57" s="23"/>
      <c r="H57" s="103"/>
    </row>
    <row r="58" spans="1:8" ht="15">
      <c r="A58" s="20" t="s">
        <v>51</v>
      </c>
      <c r="B58" s="46"/>
      <c r="C58" s="14"/>
      <c r="D58" s="21"/>
      <c r="E58" s="70"/>
      <c r="F58" s="16"/>
      <c r="G58" s="23"/>
      <c r="H58" s="103"/>
    </row>
    <row r="59" spans="1:8" ht="15">
      <c r="A59" s="20" t="s">
        <v>34</v>
      </c>
      <c r="B59" s="46"/>
      <c r="C59" s="14"/>
      <c r="D59" s="21"/>
      <c r="E59" s="70"/>
      <c r="F59" s="16"/>
      <c r="G59" s="23"/>
      <c r="H59" s="103"/>
    </row>
    <row r="60" spans="1:8" ht="15.75">
      <c r="A60" s="50"/>
      <c r="B60" s="25"/>
      <c r="C60" s="14"/>
      <c r="D60" s="21"/>
      <c r="E60" s="26"/>
      <c r="F60" s="26"/>
      <c r="G60" s="23"/>
      <c r="H60" s="103"/>
    </row>
    <row r="61" spans="1:8" ht="15.75">
      <c r="A61" s="28" t="s">
        <v>52</v>
      </c>
      <c r="B61" s="51"/>
      <c r="C61" s="51"/>
      <c r="D61" s="30">
        <f>SUM(D44:D57)</f>
        <v>881</v>
      </c>
      <c r="E61" s="31">
        <f>SUM(E44:E60)</f>
        <v>47450126.559999995</v>
      </c>
      <c r="F61" s="31">
        <f>SUM(F44:F60)</f>
        <v>5151289.35</v>
      </c>
      <c r="G61" s="32">
        <f>1-(F61/E61)</f>
        <v>0.8914378164305574</v>
      </c>
      <c r="H61" s="100"/>
    </row>
    <row r="62" spans="1:8" ht="18">
      <c r="A62" s="55"/>
      <c r="B62" s="56"/>
      <c r="C62" s="56"/>
      <c r="D62" s="74"/>
      <c r="E62" s="53"/>
      <c r="F62" s="54"/>
      <c r="G62" s="54"/>
      <c r="H62" s="102"/>
    </row>
    <row r="63" spans="1:8" ht="18">
      <c r="A63" s="55" t="s">
        <v>53</v>
      </c>
      <c r="B63" s="56"/>
      <c r="C63" s="56"/>
      <c r="D63" s="75"/>
      <c r="E63" s="56"/>
      <c r="F63" s="57">
        <f>F61+F39</f>
        <v>5888837.85</v>
      </c>
      <c r="G63" s="56"/>
      <c r="H63" s="102"/>
    </row>
    <row r="64" spans="1:8" ht="18">
      <c r="A64" s="55"/>
      <c r="B64" s="56"/>
      <c r="C64" s="56"/>
      <c r="D64" s="75"/>
      <c r="E64" s="56"/>
      <c r="F64" s="57"/>
      <c r="G64" s="56"/>
      <c r="H64" s="10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38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38"/>
    </row>
    <row r="67" spans="1:8" ht="15.75">
      <c r="A67" s="4" t="s">
        <v>56</v>
      </c>
      <c r="B67" s="60"/>
      <c r="C67" s="60"/>
      <c r="D67" s="60"/>
      <c r="E67" s="60"/>
      <c r="F67" s="61"/>
      <c r="G67" s="60"/>
      <c r="H67" s="38"/>
    </row>
    <row r="68" spans="1:8" ht="18">
      <c r="A68" s="4"/>
      <c r="B68" s="60"/>
      <c r="C68" s="60"/>
      <c r="D68" s="60"/>
      <c r="E68" s="60"/>
      <c r="F68" s="61"/>
      <c r="G68" s="60"/>
      <c r="H68" s="102"/>
    </row>
    <row r="69" spans="1:8" ht="18">
      <c r="A69" s="62" t="s">
        <v>57</v>
      </c>
      <c r="B69" s="59"/>
      <c r="C69" s="59"/>
      <c r="D69" s="59"/>
      <c r="E69" s="59"/>
      <c r="F69" s="57"/>
      <c r="G69" s="59"/>
      <c r="H69" s="102"/>
    </row>
    <row r="70" spans="1:8" ht="15.75">
      <c r="A70" s="95"/>
      <c r="B70" s="29"/>
      <c r="C70" s="29"/>
      <c r="H70" s="29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82" customWidth="1"/>
    <col min="2" max="2" width="27.6640625" style="82" customWidth="1"/>
    <col min="3" max="16384" width="9.6640625" style="82" customWidth="1"/>
  </cols>
  <sheetData>
    <row r="1" spans="1:4" ht="23.25">
      <c r="A1" s="81" t="s">
        <v>0</v>
      </c>
      <c r="B1" s="56"/>
      <c r="C1" s="57"/>
      <c r="D1" s="56"/>
    </row>
    <row r="2" spans="1:4" ht="23.25">
      <c r="A2" s="81" t="s">
        <v>1</v>
      </c>
      <c r="B2" s="56"/>
      <c r="C2" s="29"/>
      <c r="D2" s="29"/>
    </row>
    <row r="3" spans="1:4" ht="23.25">
      <c r="A3" s="81" t="s">
        <v>99</v>
      </c>
      <c r="B3" s="56"/>
      <c r="C3" s="29"/>
      <c r="D3" s="29"/>
    </row>
    <row r="4" spans="1:4" ht="23.25">
      <c r="A4" s="81" t="str">
        <f>ARG!$A$3</f>
        <v>MONTH ENDED:    SEPTEMBER 2017</v>
      </c>
      <c r="B4" s="56"/>
      <c r="C4" s="29"/>
      <c r="D4" s="29"/>
    </row>
    <row r="5" spans="1:4" ht="24" thickBot="1">
      <c r="A5" s="81"/>
      <c r="B5" s="56"/>
      <c r="C5" s="29"/>
      <c r="D5" s="29"/>
    </row>
    <row r="6" spans="1:4" ht="21" thickTop="1">
      <c r="A6" s="83" t="s">
        <v>100</v>
      </c>
      <c r="B6" s="84">
        <f>ARG!$D$39+LADYLUCK!$D$39+HOLLYWOOD!$D$40+HARNKC!$D$40+ISLE!$D$39+AMERKC!$D$39+AMERSC!$D$39+STJO!$D$39+LAGRANGE!$D$39+ISLEBV!$D$39+LUMIERE!$D$39+RIVERCITY!$D$39+CAPE!$D$39</f>
        <v>549</v>
      </c>
      <c r="C6" s="85"/>
      <c r="D6" s="29"/>
    </row>
    <row r="7" spans="1:4" ht="20.25">
      <c r="A7" s="86" t="s">
        <v>101</v>
      </c>
      <c r="B7" s="87">
        <f>ARG!$E$39+LADYLUCK!$E$39+HOLLYWOOD!$E$40+HARNKC!$E$40+ISLE!$E$39+AMERKC!$E$39+AMERSC!$E$39+STJO!$E$39+LAGRANGE!$E$39+ISLEBV!$E$39+LUMIERE!$E$39+RIVERCITY!$E$39+CAPE!$E$39</f>
        <v>97842796.75999999</v>
      </c>
      <c r="C7" s="85"/>
      <c r="D7" s="29"/>
    </row>
    <row r="8" spans="1:4" ht="20.25">
      <c r="A8" s="86" t="s">
        <v>102</v>
      </c>
      <c r="B8" s="87">
        <f>ARG!$F$39+LADYLUCK!$F$39+HOLLYWOOD!$F$40+HARNKC!$F$40+ISLE!$F$39+AMERKC!$F$39+AMERSC!$F$39+STJO!$F$39+LAGRANGE!$F$39+ISLEBV!$F$39+LUMIERE!$F$39+RIVERCITY!$F$39+CAPE!$F$39</f>
        <v>21729341.009999998</v>
      </c>
      <c r="C8" s="85"/>
      <c r="D8" s="29"/>
    </row>
    <row r="9" spans="1:4" ht="20.25">
      <c r="A9" s="86" t="s">
        <v>103</v>
      </c>
      <c r="B9" s="88">
        <f>B8/B7</f>
        <v>0.22208421804724382</v>
      </c>
      <c r="C9" s="85"/>
      <c r="D9" s="29"/>
    </row>
    <row r="10" spans="1:4" ht="20.25">
      <c r="A10" s="89"/>
      <c r="B10" s="90"/>
      <c r="C10" s="85"/>
      <c r="D10" s="29"/>
    </row>
    <row r="11" spans="1:4" ht="20.25">
      <c r="A11" s="86" t="s">
        <v>104</v>
      </c>
      <c r="B11" s="91">
        <f>ARG!$D$60+LADYLUCK!$D$60+HOLLYWOOD!$D$62+HARNKC!$D$62+ISLE!$D$61+AMERKC!$D$61+AMERSC!$D$61+STJO!$D$60+LAGRANGE!$D$60+ISLEBV!$D$61+LUMIERE!$D$62+RIVERCITY!$D$62+CAPE!$D$61</f>
        <v>16610</v>
      </c>
      <c r="C11" s="85"/>
      <c r="D11" s="29"/>
    </row>
    <row r="12" spans="1:4" ht="20.25">
      <c r="A12" s="86" t="s">
        <v>105</v>
      </c>
      <c r="B12" s="87">
        <f>ARG!$E$60+LADYLUCK!$E$60+HOLLYWOOD!$E$62+HARNKC!$E$62+ISLE!$E$61+AMERKC!$E$61+AMERSC!$E$61+STJO!$E$60+LAGRANGE!$E$60+ISLEBV!$E$61+LUMIERE!$E$62+RIVERCITY!$E$62+CAPE!$E$61</f>
        <v>1300853065.54</v>
      </c>
      <c r="C12" s="85"/>
      <c r="D12" s="29"/>
    </row>
    <row r="13" spans="1:4" ht="20.25">
      <c r="A13" s="86" t="s">
        <v>106</v>
      </c>
      <c r="B13" s="87">
        <f>ARG!$F$60+LADYLUCK!$F$60+HOLLYWOOD!$F$62+HARNKC!$F$62+ISLE!$F$61+AMERKC!$F$61+AMERSC!$F$61+STJO!$F$60+LAGRANGE!$F$60+ISLEBV!$F$61+LUMIERE!$F$62+RIVERCITY!$F$62+CAPE!$F$61</f>
        <v>123957537.97999999</v>
      </c>
      <c r="C13" s="85"/>
      <c r="D13" s="29"/>
    </row>
    <row r="14" spans="1:4" ht="20.25">
      <c r="A14" s="86" t="s">
        <v>107</v>
      </c>
      <c r="B14" s="88">
        <f>1-(B13/B12)</f>
        <v>0.9047105770331227</v>
      </c>
      <c r="C14" s="85"/>
      <c r="D14" s="29"/>
    </row>
    <row r="15" spans="1:4" ht="20.25">
      <c r="A15" s="89"/>
      <c r="B15" s="92"/>
      <c r="C15" s="85"/>
      <c r="D15" s="29"/>
    </row>
    <row r="16" spans="1:4" ht="20.25">
      <c r="A16" s="86" t="s">
        <v>108</v>
      </c>
      <c r="B16" s="87">
        <f>B13+B8</f>
        <v>145686878.98999998</v>
      </c>
      <c r="C16" s="85"/>
      <c r="D16" s="29"/>
    </row>
    <row r="17" spans="1:4" ht="21" thickBot="1">
      <c r="A17" s="89"/>
      <c r="B17" s="90"/>
      <c r="C17" s="85"/>
      <c r="D17" s="29"/>
    </row>
    <row r="18" spans="1:4" ht="18.75" thickTop="1">
      <c r="A18" s="93"/>
      <c r="B18" s="94"/>
      <c r="C18" s="29"/>
      <c r="D18" s="29"/>
    </row>
    <row r="19" spans="1:4" ht="15">
      <c r="A19" s="29"/>
      <c r="B19" s="29"/>
      <c r="C19" s="29"/>
      <c r="D19" s="29"/>
    </row>
    <row r="20" spans="1:4" ht="15.75">
      <c r="A20" s="95" t="s">
        <v>57</v>
      </c>
      <c r="B20" s="29"/>
      <c r="C20" s="29"/>
      <c r="D20" s="29"/>
    </row>
    <row r="21" spans="1:4" ht="18">
      <c r="A21" s="96"/>
      <c r="B21" s="29"/>
      <c r="C21" s="29"/>
      <c r="D21" s="29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SEPTEMBER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69" t="s">
        <v>58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1</v>
      </c>
      <c r="E9" s="16">
        <v>6190</v>
      </c>
      <c r="F9" s="16">
        <v>2241</v>
      </c>
      <c r="G9" s="17">
        <f>F9/E9</f>
        <v>0.3620355411954766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129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141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61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146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66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15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16</v>
      </c>
      <c r="B18" s="13"/>
      <c r="C18" s="14"/>
      <c r="D18" s="15">
        <v>1</v>
      </c>
      <c r="E18" s="16">
        <v>451190</v>
      </c>
      <c r="F18" s="16">
        <v>142021</v>
      </c>
      <c r="G18" s="17">
        <f>F18/E18</f>
        <v>0.3147698308916421</v>
      </c>
      <c r="H18" s="18"/>
    </row>
    <row r="19" spans="1:8" ht="15.75">
      <c r="A19" s="112" t="s">
        <v>17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18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19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64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21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22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23</v>
      </c>
      <c r="B25" s="13"/>
      <c r="C25" s="14"/>
      <c r="D25" s="15">
        <v>1</v>
      </c>
      <c r="E25" s="16">
        <v>19867</v>
      </c>
      <c r="F25" s="16">
        <v>7664</v>
      </c>
      <c r="G25" s="17">
        <f>F25/E25</f>
        <v>0.3857653395077264</v>
      </c>
      <c r="H25" s="18"/>
    </row>
    <row r="26" spans="1:8" ht="15.75">
      <c r="A26" s="113" t="s">
        <v>24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26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27</v>
      </c>
      <c r="B29" s="13"/>
      <c r="C29" s="14"/>
      <c r="D29" s="15">
        <v>1</v>
      </c>
      <c r="E29" s="16">
        <v>33579</v>
      </c>
      <c r="F29" s="16">
        <v>15331</v>
      </c>
      <c r="G29" s="17">
        <f>F29/E29</f>
        <v>0.45656511510170045</v>
      </c>
      <c r="H29" s="18"/>
    </row>
    <row r="30" spans="1:8" ht="15.75">
      <c r="A30" s="114" t="s">
        <v>28</v>
      </c>
      <c r="B30" s="13"/>
      <c r="C30" s="14"/>
      <c r="D30" s="15">
        <v>1</v>
      </c>
      <c r="E30" s="16">
        <v>217054</v>
      </c>
      <c r="F30" s="16">
        <v>77850</v>
      </c>
      <c r="G30" s="17">
        <f>F30/E30</f>
        <v>0.358666506952187</v>
      </c>
      <c r="H30" s="18"/>
    </row>
    <row r="31" spans="1:8" ht="15.75">
      <c r="A31" s="114" t="s">
        <v>29</v>
      </c>
      <c r="B31" s="13"/>
      <c r="C31" s="14"/>
      <c r="D31" s="15">
        <v>4</v>
      </c>
      <c r="E31" s="16">
        <v>680232</v>
      </c>
      <c r="F31" s="16">
        <v>208331</v>
      </c>
      <c r="G31" s="17">
        <f>F31/E31</f>
        <v>0.30626462736242926</v>
      </c>
      <c r="H31" s="18"/>
    </row>
    <row r="32" spans="1:8" ht="15.75">
      <c r="A32" s="114" t="s">
        <v>30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120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31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32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33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34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35</v>
      </c>
      <c r="B39" s="28"/>
      <c r="C39" s="29"/>
      <c r="D39" s="30">
        <f>SUM(D9:D38)</f>
        <v>9</v>
      </c>
      <c r="E39" s="31">
        <f>SUM(E9:E38)</f>
        <v>1408112</v>
      </c>
      <c r="F39" s="31">
        <f>SUM(F9:F38)</f>
        <v>453438</v>
      </c>
      <c r="G39" s="32">
        <f>F39/E39</f>
        <v>0.3220184189893986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>
      <c r="A44" s="45" t="s">
        <v>40</v>
      </c>
      <c r="B44" s="46"/>
      <c r="C44" s="14"/>
      <c r="D44" s="15">
        <v>12</v>
      </c>
      <c r="E44" s="16">
        <v>204024.45</v>
      </c>
      <c r="F44" s="16">
        <v>24211.4</v>
      </c>
      <c r="G44" s="17">
        <f>1-(+F44/E44)</f>
        <v>0.8813308895085858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42</v>
      </c>
      <c r="B46" s="46"/>
      <c r="C46" s="14"/>
      <c r="D46" s="15">
        <v>17</v>
      </c>
      <c r="E46" s="16">
        <v>2503740.75</v>
      </c>
      <c r="F46" s="16">
        <v>223741.25</v>
      </c>
      <c r="G46" s="17">
        <f>1-(+F46/E46)</f>
        <v>0.910637213537384</v>
      </c>
      <c r="H46" s="18"/>
    </row>
    <row r="47" spans="1:8" ht="15.75">
      <c r="A47" s="45" t="s">
        <v>43</v>
      </c>
      <c r="B47" s="46"/>
      <c r="C47" s="14"/>
      <c r="D47" s="15">
        <v>8</v>
      </c>
      <c r="E47" s="16">
        <v>352471.5</v>
      </c>
      <c r="F47" s="16">
        <v>34132</v>
      </c>
      <c r="G47" s="17">
        <f>1-(+F47/E47)</f>
        <v>0.9031638018960398</v>
      </c>
      <c r="H47" s="18"/>
    </row>
    <row r="48" spans="1:8" ht="15.75">
      <c r="A48" s="45" t="s">
        <v>44</v>
      </c>
      <c r="B48" s="46"/>
      <c r="C48" s="14"/>
      <c r="D48" s="15">
        <v>45</v>
      </c>
      <c r="E48" s="16">
        <v>2984773</v>
      </c>
      <c r="F48" s="16">
        <v>239300.25</v>
      </c>
      <c r="G48" s="17">
        <f>1-(+F48/E48)</f>
        <v>0.9198263151000092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46</v>
      </c>
      <c r="B50" s="46"/>
      <c r="C50" s="14"/>
      <c r="D50" s="15">
        <v>3</v>
      </c>
      <c r="E50" s="16">
        <v>618170</v>
      </c>
      <c r="F50" s="16">
        <v>66285</v>
      </c>
      <c r="G50" s="17">
        <f>1-(+F50/E50)</f>
        <v>0.8927722147629293</v>
      </c>
      <c r="H50" s="18"/>
    </row>
    <row r="51" spans="1:8" ht="15.75">
      <c r="A51" s="45" t="s">
        <v>47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48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70</v>
      </c>
      <c r="B53" s="48"/>
      <c r="C53" s="14"/>
      <c r="D53" s="15">
        <v>367</v>
      </c>
      <c r="E53" s="16">
        <v>19113352.28</v>
      </c>
      <c r="F53" s="16">
        <v>2202317.66</v>
      </c>
      <c r="G53" s="17">
        <f>1-(+F53/E53)</f>
        <v>0.8847759603999723</v>
      </c>
      <c r="H53" s="18"/>
    </row>
    <row r="54" spans="1:8" ht="15.75">
      <c r="A54" s="47" t="s">
        <v>71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49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50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51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34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52</v>
      </c>
      <c r="B60" s="28"/>
      <c r="C60" s="29"/>
      <c r="D60" s="30">
        <f>SUM(D44:D56)</f>
        <v>452</v>
      </c>
      <c r="E60" s="31">
        <f>SUM(E44:E59)</f>
        <v>25776531.98</v>
      </c>
      <c r="F60" s="31">
        <f>SUM(F44:F59)</f>
        <v>2789987.56</v>
      </c>
      <c r="G60" s="32">
        <f>1-(F60/E60)</f>
        <v>0.8917624930240906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53</v>
      </c>
      <c r="B62" s="56"/>
      <c r="C62" s="59"/>
      <c r="D62" s="75"/>
      <c r="E62" s="56"/>
      <c r="F62" s="57">
        <f>F60+F39</f>
        <v>3243425.56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54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57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59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SEPTEMBER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106" t="s">
        <v>116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123</v>
      </c>
      <c r="B9" s="13"/>
      <c r="C9" s="14"/>
      <c r="D9" s="15">
        <v>4</v>
      </c>
      <c r="E9" s="16">
        <v>1023235</v>
      </c>
      <c r="F9" s="16">
        <v>155126</v>
      </c>
      <c r="G9" s="17">
        <f aca="true" t="shared" si="0" ref="G9:G14">F9/E9</f>
        <v>0.1516034928437749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126</v>
      </c>
      <c r="B11" s="13"/>
      <c r="C11" s="14"/>
      <c r="D11" s="15">
        <v>1</v>
      </c>
      <c r="E11" s="16">
        <v>244572</v>
      </c>
      <c r="F11" s="16">
        <v>59096</v>
      </c>
      <c r="G11" s="17">
        <f t="shared" si="0"/>
        <v>0.24163027656477437</v>
      </c>
      <c r="H11" s="18"/>
    </row>
    <row r="12" spans="1:8" ht="15.75">
      <c r="A12" s="112" t="s">
        <v>78</v>
      </c>
      <c r="B12" s="13"/>
      <c r="C12" s="14"/>
      <c r="D12" s="15">
        <v>1</v>
      </c>
      <c r="E12" s="16">
        <v>165333</v>
      </c>
      <c r="F12" s="16">
        <v>23353</v>
      </c>
      <c r="G12" s="17">
        <f t="shared" si="0"/>
        <v>0.14124826864570292</v>
      </c>
      <c r="H12" s="18"/>
    </row>
    <row r="13" spans="1:8" ht="15.75">
      <c r="A13" s="112" t="s">
        <v>130</v>
      </c>
      <c r="B13" s="13"/>
      <c r="C13" s="14"/>
      <c r="D13" s="15">
        <v>1</v>
      </c>
      <c r="E13" s="16">
        <v>235517</v>
      </c>
      <c r="F13" s="16">
        <v>84323.5</v>
      </c>
      <c r="G13" s="17">
        <f t="shared" si="0"/>
        <v>0.35803572565886965</v>
      </c>
      <c r="H13" s="18"/>
    </row>
    <row r="14" spans="1:8" ht="15.75">
      <c r="A14" s="112" t="s">
        <v>28</v>
      </c>
      <c r="B14" s="13"/>
      <c r="C14" s="14"/>
      <c r="D14" s="15">
        <v>1</v>
      </c>
      <c r="E14" s="16">
        <v>303042</v>
      </c>
      <c r="F14" s="16">
        <v>117649</v>
      </c>
      <c r="G14" s="17">
        <f t="shared" si="0"/>
        <v>0.3882267144488223</v>
      </c>
      <c r="H14" s="18"/>
    </row>
    <row r="15" spans="1:8" ht="15.75">
      <c r="A15" s="112" t="s">
        <v>61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10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16</v>
      </c>
      <c r="B17" s="13"/>
      <c r="C17" s="14"/>
      <c r="D17" s="15">
        <v>2</v>
      </c>
      <c r="E17" s="16">
        <v>1002901</v>
      </c>
      <c r="F17" s="16">
        <v>130351</v>
      </c>
      <c r="G17" s="17">
        <f aca="true" t="shared" si="1" ref="G17:G25">F17/E17</f>
        <v>0.12997394558386122</v>
      </c>
      <c r="H17" s="18"/>
    </row>
    <row r="18" spans="1:8" ht="15.75">
      <c r="A18" s="112" t="s">
        <v>17</v>
      </c>
      <c r="B18" s="13"/>
      <c r="C18" s="14"/>
      <c r="D18" s="15">
        <v>2</v>
      </c>
      <c r="E18" s="16">
        <v>869526</v>
      </c>
      <c r="F18" s="16">
        <v>220712</v>
      </c>
      <c r="G18" s="17">
        <f t="shared" si="1"/>
        <v>0.2538302477441733</v>
      </c>
      <c r="H18" s="18"/>
    </row>
    <row r="19" spans="1:8" ht="15.75">
      <c r="A19" s="112" t="s">
        <v>62</v>
      </c>
      <c r="B19" s="13"/>
      <c r="C19" s="14"/>
      <c r="D19" s="15">
        <v>1</v>
      </c>
      <c r="E19" s="16">
        <v>383239</v>
      </c>
      <c r="F19" s="16">
        <v>90245.19</v>
      </c>
      <c r="G19" s="17">
        <f t="shared" si="1"/>
        <v>0.2354801833842589</v>
      </c>
      <c r="H19" s="18"/>
    </row>
    <row r="20" spans="1:8" ht="15.75">
      <c r="A20" s="112" t="s">
        <v>20</v>
      </c>
      <c r="B20" s="13"/>
      <c r="C20" s="14"/>
      <c r="D20" s="15">
        <v>1</v>
      </c>
      <c r="E20" s="16">
        <v>150749</v>
      </c>
      <c r="F20" s="16">
        <v>37403.5</v>
      </c>
      <c r="G20" s="17">
        <f t="shared" si="1"/>
        <v>0.24811773212425953</v>
      </c>
      <c r="H20" s="18"/>
    </row>
    <row r="21" spans="1:8" ht="15.75">
      <c r="A21" s="112" t="s">
        <v>144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63</v>
      </c>
      <c r="B22" s="13"/>
      <c r="C22" s="14"/>
      <c r="D22" s="15">
        <v>7</v>
      </c>
      <c r="E22" s="16">
        <v>2181351</v>
      </c>
      <c r="F22" s="16">
        <v>512441</v>
      </c>
      <c r="G22" s="17">
        <f t="shared" si="1"/>
        <v>0.23491909371760894</v>
      </c>
      <c r="H22" s="18"/>
    </row>
    <row r="23" spans="1:8" ht="15.75">
      <c r="A23" s="112" t="s">
        <v>64</v>
      </c>
      <c r="B23" s="13"/>
      <c r="C23" s="14"/>
      <c r="D23" s="15">
        <v>5</v>
      </c>
      <c r="E23" s="16">
        <v>1476097</v>
      </c>
      <c r="F23" s="16">
        <v>191963.5</v>
      </c>
      <c r="G23" s="17">
        <f t="shared" si="1"/>
        <v>0.13004802529915038</v>
      </c>
      <c r="H23" s="18"/>
    </row>
    <row r="24" spans="1:8" ht="15.75">
      <c r="A24" s="113" t="s">
        <v>23</v>
      </c>
      <c r="B24" s="13"/>
      <c r="C24" s="14"/>
      <c r="D24" s="15">
        <v>6</v>
      </c>
      <c r="E24" s="16">
        <v>1065039</v>
      </c>
      <c r="F24" s="16">
        <v>279129</v>
      </c>
      <c r="G24" s="17">
        <f t="shared" si="1"/>
        <v>0.26208336032764995</v>
      </c>
      <c r="H24" s="18"/>
    </row>
    <row r="25" spans="1:8" ht="15.75">
      <c r="A25" s="113" t="s">
        <v>24</v>
      </c>
      <c r="B25" s="13"/>
      <c r="C25" s="14"/>
      <c r="D25" s="15">
        <v>20</v>
      </c>
      <c r="E25" s="16">
        <v>183612</v>
      </c>
      <c r="F25" s="16">
        <v>183612</v>
      </c>
      <c r="G25" s="17">
        <f t="shared" si="1"/>
        <v>1</v>
      </c>
      <c r="H25" s="18"/>
    </row>
    <row r="26" spans="1:8" ht="15.75">
      <c r="A26" s="114" t="s">
        <v>25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26</v>
      </c>
      <c r="B27" s="13"/>
      <c r="C27" s="14"/>
      <c r="D27" s="15"/>
      <c r="E27" s="16">
        <v>62075</v>
      </c>
      <c r="F27" s="16">
        <v>21200</v>
      </c>
      <c r="G27" s="17">
        <f>F27/E27</f>
        <v>0.3415223519935562</v>
      </c>
      <c r="H27" s="18"/>
    </row>
    <row r="28" spans="1:8" ht="15.75">
      <c r="A28" s="112" t="s">
        <v>65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27</v>
      </c>
      <c r="B29" s="13"/>
      <c r="C29" s="14"/>
      <c r="D29" s="15">
        <v>2</v>
      </c>
      <c r="E29" s="16">
        <v>249251</v>
      </c>
      <c r="F29" s="16">
        <v>102352</v>
      </c>
      <c r="G29" s="17">
        <f>F29/E29</f>
        <v>0.41063827226370203</v>
      </c>
      <c r="H29" s="18"/>
    </row>
    <row r="30" spans="1:8" ht="15.75">
      <c r="A30" s="114" t="s">
        <v>110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66</v>
      </c>
      <c r="B31" s="13"/>
      <c r="C31" s="14"/>
      <c r="D31" s="15"/>
      <c r="E31" s="19"/>
      <c r="F31" s="16"/>
      <c r="G31" s="17"/>
      <c r="H31" s="18"/>
    </row>
    <row r="32" spans="1:8" ht="15.75">
      <c r="A32" s="114" t="s">
        <v>131</v>
      </c>
      <c r="B32" s="13"/>
      <c r="C32" s="14"/>
      <c r="D32" s="15"/>
      <c r="E32" s="19"/>
      <c r="F32" s="16"/>
      <c r="G32" s="17"/>
      <c r="H32" s="18"/>
    </row>
    <row r="33" spans="1:8" ht="15.75">
      <c r="A33" s="114" t="s">
        <v>67</v>
      </c>
      <c r="B33" s="13"/>
      <c r="C33" s="14"/>
      <c r="D33" s="15">
        <v>27</v>
      </c>
      <c r="E33" s="19">
        <v>3108928</v>
      </c>
      <c r="F33" s="19">
        <v>722523.5</v>
      </c>
      <c r="G33" s="17">
        <f>F33/E33</f>
        <v>0.23240277677707558</v>
      </c>
      <c r="H33" s="18"/>
    </row>
    <row r="34" spans="1:8" ht="15.75">
      <c r="A34" s="112" t="s">
        <v>68</v>
      </c>
      <c r="B34" s="13"/>
      <c r="C34" s="14"/>
      <c r="D34" s="15">
        <v>1</v>
      </c>
      <c r="E34" s="16">
        <v>138803</v>
      </c>
      <c r="F34" s="16">
        <v>51891</v>
      </c>
      <c r="G34" s="17">
        <f>F34/E34</f>
        <v>0.3738463866054768</v>
      </c>
      <c r="H34" s="18"/>
    </row>
    <row r="35" spans="1:8" ht="15.75">
      <c r="A35" s="112" t="s">
        <v>120</v>
      </c>
      <c r="B35" s="13"/>
      <c r="C35" s="14"/>
      <c r="D35" s="15">
        <v>1</v>
      </c>
      <c r="E35" s="16">
        <v>215841</v>
      </c>
      <c r="F35" s="16">
        <v>44570.5</v>
      </c>
      <c r="G35" s="17">
        <f>F35/E35</f>
        <v>0.20649691207879875</v>
      </c>
      <c r="H35" s="18"/>
    </row>
    <row r="36" spans="1:8" ht="15">
      <c r="A36" s="20" t="s">
        <v>32</v>
      </c>
      <c r="B36" s="13"/>
      <c r="C36" s="14"/>
      <c r="D36" s="21"/>
      <c r="E36" s="22">
        <v>285645</v>
      </c>
      <c r="F36" s="16">
        <v>49158</v>
      </c>
      <c r="G36" s="23"/>
      <c r="H36" s="18"/>
    </row>
    <row r="37" spans="1:8" ht="15">
      <c r="A37" s="20" t="s">
        <v>33</v>
      </c>
      <c r="B37" s="13"/>
      <c r="C37" s="14"/>
      <c r="D37" s="21"/>
      <c r="E37" s="22"/>
      <c r="F37" s="16"/>
      <c r="G37" s="23"/>
      <c r="H37" s="18"/>
    </row>
    <row r="38" spans="1:8" ht="15">
      <c r="A38" s="20" t="s">
        <v>34</v>
      </c>
      <c r="B38" s="13"/>
      <c r="C38" s="14"/>
      <c r="D38" s="21"/>
      <c r="E38" s="22"/>
      <c r="F38" s="19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35</v>
      </c>
      <c r="B40" s="28"/>
      <c r="C40" s="33"/>
      <c r="D40" s="30">
        <f>SUM(D9:D39)</f>
        <v>83</v>
      </c>
      <c r="E40" s="31">
        <f>SUM(E9:E39)</f>
        <v>13344756</v>
      </c>
      <c r="F40" s="31">
        <f>SUM(F9:F39)</f>
        <v>3077099.69</v>
      </c>
      <c r="G40" s="32">
        <f>F40/E40</f>
        <v>0.2305849346364969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36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37</v>
      </c>
      <c r="F43" s="39" t="s">
        <v>37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38</v>
      </c>
      <c r="F44" s="41" t="s">
        <v>8</v>
      </c>
      <c r="G44" s="41" t="s">
        <v>39</v>
      </c>
      <c r="H44" s="18"/>
    </row>
    <row r="45" spans="1:8" ht="15.75">
      <c r="A45" s="45" t="s">
        <v>40</v>
      </c>
      <c r="B45" s="46"/>
      <c r="C45" s="14"/>
      <c r="D45" s="15">
        <v>172</v>
      </c>
      <c r="E45" s="16">
        <v>29891420.75</v>
      </c>
      <c r="F45" s="16">
        <v>1632307</v>
      </c>
      <c r="G45" s="17">
        <f aca="true" t="shared" si="2" ref="G45:G51">1-(+F45/E45)</f>
        <v>0.9453921239257255</v>
      </c>
      <c r="H45" s="18"/>
    </row>
    <row r="46" spans="1:8" ht="15.75">
      <c r="A46" s="45" t="s">
        <v>41</v>
      </c>
      <c r="B46" s="46"/>
      <c r="C46" s="14"/>
      <c r="D46" s="15"/>
      <c r="E46" s="16"/>
      <c r="F46" s="16"/>
      <c r="G46" s="17"/>
      <c r="H46" s="18"/>
    </row>
    <row r="47" spans="1:8" ht="15.75">
      <c r="A47" s="45" t="s">
        <v>42</v>
      </c>
      <c r="B47" s="46"/>
      <c r="C47" s="14"/>
      <c r="D47" s="15">
        <v>323</v>
      </c>
      <c r="E47" s="16">
        <v>32673023.36</v>
      </c>
      <c r="F47" s="16">
        <v>2097105.6</v>
      </c>
      <c r="G47" s="17">
        <f t="shared" si="2"/>
        <v>0.9358153796514777</v>
      </c>
      <c r="H47" s="18"/>
    </row>
    <row r="48" spans="1:8" ht="15.75">
      <c r="A48" s="45" t="s">
        <v>43</v>
      </c>
      <c r="B48" s="46"/>
      <c r="C48" s="14"/>
      <c r="D48" s="15">
        <v>23</v>
      </c>
      <c r="E48" s="16">
        <v>1128611.5</v>
      </c>
      <c r="F48" s="16">
        <v>102716.5</v>
      </c>
      <c r="G48" s="17">
        <f t="shared" si="2"/>
        <v>0.9089886112271583</v>
      </c>
      <c r="H48" s="18"/>
    </row>
    <row r="49" spans="1:8" ht="15.75">
      <c r="A49" s="45" t="s">
        <v>44</v>
      </c>
      <c r="B49" s="46"/>
      <c r="C49" s="14"/>
      <c r="D49" s="15">
        <v>130</v>
      </c>
      <c r="E49" s="16">
        <v>14754352.65</v>
      </c>
      <c r="F49" s="16">
        <v>1110833.64</v>
      </c>
      <c r="G49" s="17">
        <f t="shared" si="2"/>
        <v>0.9247114620105004</v>
      </c>
      <c r="H49" s="18"/>
    </row>
    <row r="50" spans="1:8" ht="15.75">
      <c r="A50" s="45" t="s">
        <v>45</v>
      </c>
      <c r="B50" s="46"/>
      <c r="C50" s="14"/>
      <c r="D50" s="15">
        <v>9</v>
      </c>
      <c r="E50" s="16">
        <v>577800</v>
      </c>
      <c r="F50" s="16">
        <v>17481</v>
      </c>
      <c r="G50" s="17">
        <f t="shared" si="2"/>
        <v>0.9697455867082035</v>
      </c>
      <c r="H50" s="18"/>
    </row>
    <row r="51" spans="1:8" ht="15.75">
      <c r="A51" s="45" t="s">
        <v>46</v>
      </c>
      <c r="B51" s="46"/>
      <c r="C51" s="14"/>
      <c r="D51" s="15">
        <v>35</v>
      </c>
      <c r="E51" s="16">
        <v>3111495</v>
      </c>
      <c r="F51" s="16">
        <v>313111</v>
      </c>
      <c r="G51" s="17">
        <f t="shared" si="2"/>
        <v>0.8993695956445374</v>
      </c>
      <c r="H51" s="18"/>
    </row>
    <row r="52" spans="1:8" ht="15.75">
      <c r="A52" s="45" t="s">
        <v>47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48</v>
      </c>
      <c r="B53" s="46"/>
      <c r="C53" s="14"/>
      <c r="D53" s="15">
        <v>4</v>
      </c>
      <c r="E53" s="16">
        <v>357250</v>
      </c>
      <c r="F53" s="16">
        <v>50350</v>
      </c>
      <c r="G53" s="17">
        <f>1-(+F53/E53)</f>
        <v>0.8590622813156054</v>
      </c>
      <c r="H53" s="18"/>
    </row>
    <row r="54" spans="1:8" ht="15.75">
      <c r="A54" s="47" t="s">
        <v>69</v>
      </c>
      <c r="B54" s="48"/>
      <c r="C54" s="14"/>
      <c r="D54" s="15">
        <v>2</v>
      </c>
      <c r="E54" s="16">
        <v>496400</v>
      </c>
      <c r="F54" s="16">
        <v>75100</v>
      </c>
      <c r="G54" s="17">
        <f>1-(+F54/E54)</f>
        <v>0.8487107171635777</v>
      </c>
      <c r="H54" s="18"/>
    </row>
    <row r="55" spans="1:8" ht="15.75">
      <c r="A55" s="45" t="s">
        <v>70</v>
      </c>
      <c r="B55" s="48"/>
      <c r="C55" s="14"/>
      <c r="D55" s="15">
        <v>1307</v>
      </c>
      <c r="E55" s="16">
        <v>96244980.45</v>
      </c>
      <c r="F55" s="16">
        <v>11517271.33</v>
      </c>
      <c r="G55" s="17">
        <f>1-(+F55/E55)</f>
        <v>0.8803337973975348</v>
      </c>
      <c r="H55" s="18"/>
    </row>
    <row r="56" spans="1:8" ht="15.75">
      <c r="A56" s="45" t="s">
        <v>71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49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50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51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34</v>
      </c>
      <c r="B60" s="46"/>
      <c r="C60" s="14"/>
      <c r="D60" s="21"/>
      <c r="E60" s="22"/>
      <c r="F60" s="19"/>
      <c r="G60" s="23"/>
      <c r="H60" s="18"/>
    </row>
    <row r="61" spans="1:8" ht="15.75">
      <c r="A61" s="50"/>
      <c r="B61" s="25"/>
      <c r="C61" s="29"/>
      <c r="D61" s="21"/>
      <c r="E61" s="26"/>
      <c r="F61" s="26"/>
      <c r="G61" s="23"/>
      <c r="H61" s="18"/>
    </row>
    <row r="62" spans="1:8" ht="15.75">
      <c r="A62" s="28" t="s">
        <v>52</v>
      </c>
      <c r="B62" s="28"/>
      <c r="C62" s="51"/>
      <c r="D62" s="30">
        <f>SUM(D45:D58)</f>
        <v>2005</v>
      </c>
      <c r="E62" s="31">
        <f>SUM(E45:E61)</f>
        <v>179235333.71</v>
      </c>
      <c r="F62" s="31">
        <f>SUM(F45:F61)</f>
        <v>16916276.07</v>
      </c>
      <c r="G62" s="32">
        <f>1-(+F62/E62)</f>
        <v>0.9056197474022043</v>
      </c>
      <c r="H62" s="2"/>
    </row>
    <row r="63" spans="1:8" ht="18">
      <c r="A63" s="51"/>
      <c r="B63" s="51"/>
      <c r="C63" s="56"/>
      <c r="D63" s="52"/>
      <c r="E63" s="53"/>
      <c r="F63" s="54"/>
      <c r="G63" s="54"/>
      <c r="H63" s="2"/>
    </row>
    <row r="64" spans="1:8" ht="18">
      <c r="A64" s="55" t="s">
        <v>53</v>
      </c>
      <c r="B64" s="56"/>
      <c r="C64" s="59"/>
      <c r="D64" s="56"/>
      <c r="E64" s="56"/>
      <c r="F64" s="57">
        <f>F62+F40</f>
        <v>19993375.76</v>
      </c>
      <c r="G64" s="56"/>
      <c r="H64" s="2"/>
    </row>
    <row r="65" spans="1:8" ht="8.25" customHeight="1">
      <c r="A65" s="55"/>
      <c r="B65" s="56"/>
      <c r="C65" s="59"/>
      <c r="D65" s="56"/>
      <c r="E65" s="56"/>
      <c r="F65" s="57"/>
      <c r="G65" s="56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56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57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58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SEPTEMBER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123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>
        <v>6</v>
      </c>
      <c r="E10" s="121">
        <v>2475999</v>
      </c>
      <c r="F10" s="16">
        <v>453534.5</v>
      </c>
      <c r="G10" s="115">
        <f aca="true" t="shared" si="0" ref="G10:G15">F10/E10</f>
        <v>0.1831723276140257</v>
      </c>
      <c r="H10" s="18"/>
    </row>
    <row r="11" spans="1:8" ht="15.75">
      <c r="A11" s="112" t="s">
        <v>126</v>
      </c>
      <c r="B11" s="13"/>
      <c r="C11" s="14"/>
      <c r="D11" s="15">
        <v>6</v>
      </c>
      <c r="E11" s="121">
        <v>578908</v>
      </c>
      <c r="F11" s="16">
        <v>184010.5</v>
      </c>
      <c r="G11" s="115">
        <f t="shared" si="0"/>
        <v>0.3178579325212296</v>
      </c>
      <c r="H11" s="18"/>
    </row>
    <row r="12" spans="1:8" ht="15.75">
      <c r="A12" s="112" t="s">
        <v>78</v>
      </c>
      <c r="B12" s="13"/>
      <c r="C12" s="14"/>
      <c r="D12" s="15">
        <v>2</v>
      </c>
      <c r="E12" s="121">
        <v>261653</v>
      </c>
      <c r="F12" s="16">
        <v>122966</v>
      </c>
      <c r="G12" s="115">
        <f t="shared" si="0"/>
        <v>0.46995830355470797</v>
      </c>
      <c r="H12" s="18"/>
    </row>
    <row r="13" spans="1:8" ht="15.75">
      <c r="A13" s="112" t="s">
        <v>130</v>
      </c>
      <c r="B13" s="13"/>
      <c r="C13" s="14"/>
      <c r="D13" s="15"/>
      <c r="E13" s="121"/>
      <c r="F13" s="16"/>
      <c r="G13" s="115"/>
      <c r="H13" s="18"/>
    </row>
    <row r="14" spans="1:8" ht="15.75">
      <c r="A14" s="112" t="s">
        <v>28</v>
      </c>
      <c r="B14" s="13"/>
      <c r="C14" s="14"/>
      <c r="D14" s="15">
        <v>2</v>
      </c>
      <c r="E14" s="121">
        <v>383090</v>
      </c>
      <c r="F14" s="16">
        <v>127832.5</v>
      </c>
      <c r="G14" s="115">
        <f t="shared" si="0"/>
        <v>0.3336879062361325</v>
      </c>
      <c r="H14" s="18"/>
    </row>
    <row r="15" spans="1:8" ht="15.75">
      <c r="A15" s="112" t="s">
        <v>61</v>
      </c>
      <c r="B15" s="13"/>
      <c r="C15" s="14"/>
      <c r="D15" s="15">
        <v>1</v>
      </c>
      <c r="E15" s="121">
        <v>113660</v>
      </c>
      <c r="F15" s="16">
        <v>50297</v>
      </c>
      <c r="G15" s="115">
        <f t="shared" si="0"/>
        <v>0.44252155551645256</v>
      </c>
      <c r="H15" s="18"/>
    </row>
    <row r="16" spans="1:8" ht="15.75">
      <c r="A16" s="112" t="s">
        <v>10</v>
      </c>
      <c r="B16" s="13"/>
      <c r="C16" s="14"/>
      <c r="D16" s="15"/>
      <c r="E16" s="121"/>
      <c r="F16" s="16"/>
      <c r="G16" s="115"/>
      <c r="H16" s="18"/>
    </row>
    <row r="17" spans="1:8" ht="15.75">
      <c r="A17" s="112" t="s">
        <v>16</v>
      </c>
      <c r="B17" s="13"/>
      <c r="C17" s="14"/>
      <c r="D17" s="15">
        <v>2</v>
      </c>
      <c r="E17" s="121">
        <v>1304628</v>
      </c>
      <c r="F17" s="16">
        <v>294592.5</v>
      </c>
      <c r="G17" s="17">
        <f aca="true" t="shared" si="1" ref="G17:G23">F17/E17</f>
        <v>0.22580574692556038</v>
      </c>
      <c r="H17" s="18"/>
    </row>
    <row r="18" spans="1:8" ht="15.75">
      <c r="A18" s="112" t="s">
        <v>17</v>
      </c>
      <c r="B18" s="13"/>
      <c r="C18" s="14"/>
      <c r="D18" s="15">
        <v>2</v>
      </c>
      <c r="E18" s="121">
        <v>1449551</v>
      </c>
      <c r="F18" s="16">
        <v>401301.5</v>
      </c>
      <c r="G18" s="115">
        <f t="shared" si="1"/>
        <v>0.27684538177683987</v>
      </c>
      <c r="H18" s="18"/>
    </row>
    <row r="19" spans="1:8" ht="15.75">
      <c r="A19" s="112" t="s">
        <v>62</v>
      </c>
      <c r="B19" s="13"/>
      <c r="C19" s="14"/>
      <c r="D19" s="15">
        <v>1</v>
      </c>
      <c r="E19" s="121">
        <v>255865</v>
      </c>
      <c r="F19" s="16">
        <v>62160.5</v>
      </c>
      <c r="G19" s="17">
        <f t="shared" si="1"/>
        <v>0.24294256736951125</v>
      </c>
      <c r="H19" s="18"/>
    </row>
    <row r="20" spans="1:8" ht="15.75">
      <c r="A20" s="112" t="s">
        <v>20</v>
      </c>
      <c r="B20" s="13"/>
      <c r="C20" s="14"/>
      <c r="D20" s="15">
        <v>1</v>
      </c>
      <c r="E20" s="121">
        <v>58339</v>
      </c>
      <c r="F20" s="16">
        <v>17237</v>
      </c>
      <c r="G20" s="17">
        <f t="shared" si="1"/>
        <v>0.29546272647799926</v>
      </c>
      <c r="H20" s="18"/>
    </row>
    <row r="21" spans="1:8" ht="15.75">
      <c r="A21" s="112" t="s">
        <v>144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63</v>
      </c>
      <c r="B22" s="13"/>
      <c r="C22" s="14"/>
      <c r="D22" s="15">
        <v>7</v>
      </c>
      <c r="E22" s="121">
        <v>5672447</v>
      </c>
      <c r="F22" s="16">
        <v>864339</v>
      </c>
      <c r="G22" s="17">
        <f t="shared" si="1"/>
        <v>0.15237498032154378</v>
      </c>
      <c r="H22" s="18"/>
    </row>
    <row r="23" spans="1:8" ht="15.75">
      <c r="A23" s="112" t="s">
        <v>64</v>
      </c>
      <c r="B23" s="13"/>
      <c r="C23" s="14"/>
      <c r="D23" s="15">
        <v>2</v>
      </c>
      <c r="E23" s="121">
        <v>1359788</v>
      </c>
      <c r="F23" s="16">
        <v>248080</v>
      </c>
      <c r="G23" s="17">
        <f t="shared" si="1"/>
        <v>0.18244020391413956</v>
      </c>
      <c r="H23" s="18"/>
    </row>
    <row r="24" spans="1:8" ht="15.75">
      <c r="A24" s="113" t="s">
        <v>23</v>
      </c>
      <c r="B24" s="13"/>
      <c r="C24" s="14"/>
      <c r="D24" s="15">
        <v>3</v>
      </c>
      <c r="E24" s="121">
        <v>690742</v>
      </c>
      <c r="F24" s="16">
        <v>163157.5</v>
      </c>
      <c r="G24" s="17">
        <f>F24/E24</f>
        <v>0.23620613774752366</v>
      </c>
      <c r="H24" s="18"/>
    </row>
    <row r="25" spans="1:8" ht="15.75">
      <c r="A25" s="113" t="s">
        <v>24</v>
      </c>
      <c r="B25" s="13"/>
      <c r="C25" s="14"/>
      <c r="D25" s="15">
        <v>13</v>
      </c>
      <c r="E25" s="121">
        <v>135672</v>
      </c>
      <c r="F25" s="16">
        <v>135672</v>
      </c>
      <c r="G25" s="17">
        <f>F25/E25</f>
        <v>1</v>
      </c>
      <c r="H25" s="18"/>
    </row>
    <row r="26" spans="1:8" ht="15.75">
      <c r="A26" s="114" t="s">
        <v>25</v>
      </c>
      <c r="B26" s="13"/>
      <c r="C26" s="14"/>
      <c r="D26" s="15"/>
      <c r="E26" s="121"/>
      <c r="F26" s="16"/>
      <c r="G26" s="17"/>
      <c r="H26" s="18"/>
    </row>
    <row r="27" spans="1:8" ht="15.75">
      <c r="A27" s="114" t="s">
        <v>26</v>
      </c>
      <c r="B27" s="13"/>
      <c r="C27" s="14"/>
      <c r="D27" s="15"/>
      <c r="E27" s="121">
        <v>35717</v>
      </c>
      <c r="F27" s="16">
        <v>13881</v>
      </c>
      <c r="G27" s="17">
        <f>F27/E27</f>
        <v>0.3886384634767758</v>
      </c>
      <c r="H27" s="18"/>
    </row>
    <row r="28" spans="1:8" ht="15.75">
      <c r="A28" s="112" t="s">
        <v>65</v>
      </c>
      <c r="B28" s="13"/>
      <c r="C28" s="14"/>
      <c r="D28" s="15"/>
      <c r="E28" s="121"/>
      <c r="F28" s="16"/>
      <c r="G28" s="115"/>
      <c r="H28" s="18"/>
    </row>
    <row r="29" spans="1:8" ht="15.75">
      <c r="A29" s="114" t="s">
        <v>27</v>
      </c>
      <c r="B29" s="13"/>
      <c r="C29" s="14"/>
      <c r="D29" s="15">
        <v>2</v>
      </c>
      <c r="E29" s="121">
        <v>264006</v>
      </c>
      <c r="F29" s="16">
        <v>67230</v>
      </c>
      <c r="G29" s="17">
        <f>F29/E29</f>
        <v>0.25465330333401515</v>
      </c>
      <c r="H29" s="18"/>
    </row>
    <row r="30" spans="1:8" ht="15.75">
      <c r="A30" s="114" t="s">
        <v>110</v>
      </c>
      <c r="B30" s="13"/>
      <c r="C30" s="14"/>
      <c r="D30" s="117"/>
      <c r="E30" s="121"/>
      <c r="F30" s="121"/>
      <c r="G30" s="118"/>
      <c r="H30" s="18"/>
    </row>
    <row r="31" spans="1:8" ht="15.75">
      <c r="A31" s="114" t="s">
        <v>66</v>
      </c>
      <c r="B31" s="13"/>
      <c r="C31" s="14"/>
      <c r="D31" s="15">
        <v>1</v>
      </c>
      <c r="E31" s="116">
        <v>211325</v>
      </c>
      <c r="F31" s="16">
        <v>61384</v>
      </c>
      <c r="G31" s="115">
        <f>F31/E31</f>
        <v>0.2904720217674199</v>
      </c>
      <c r="H31" s="18"/>
    </row>
    <row r="32" spans="1:8" ht="15.75">
      <c r="A32" s="114" t="s">
        <v>131</v>
      </c>
      <c r="B32" s="13"/>
      <c r="C32" s="14"/>
      <c r="D32" s="15"/>
      <c r="E32" s="116"/>
      <c r="F32" s="16"/>
      <c r="G32" s="115"/>
      <c r="H32" s="18"/>
    </row>
    <row r="33" spans="1:8" ht="15.75">
      <c r="A33" s="114" t="s">
        <v>67</v>
      </c>
      <c r="B33" s="13"/>
      <c r="C33" s="14"/>
      <c r="D33" s="15">
        <v>11</v>
      </c>
      <c r="E33" s="116">
        <v>1567333</v>
      </c>
      <c r="F33" s="19">
        <v>341683.5</v>
      </c>
      <c r="G33" s="115">
        <f>F33/E33</f>
        <v>0.21800313015804554</v>
      </c>
      <c r="H33" s="18"/>
    </row>
    <row r="34" spans="1:8" ht="15.75">
      <c r="A34" s="112" t="s">
        <v>68</v>
      </c>
      <c r="B34" s="13"/>
      <c r="C34" s="14"/>
      <c r="D34" s="15"/>
      <c r="E34" s="121"/>
      <c r="F34" s="16"/>
      <c r="G34" s="115"/>
      <c r="H34" s="18"/>
    </row>
    <row r="35" spans="1:8" ht="15.75">
      <c r="A35" s="112" t="s">
        <v>120</v>
      </c>
      <c r="B35" s="13"/>
      <c r="C35" s="14"/>
      <c r="D35" s="15">
        <v>1</v>
      </c>
      <c r="E35" s="121">
        <v>178747</v>
      </c>
      <c r="F35" s="16">
        <v>62771</v>
      </c>
      <c r="G35" s="115">
        <f>F35/E35</f>
        <v>0.3511723273677321</v>
      </c>
      <c r="H35" s="18"/>
    </row>
    <row r="36" spans="1:8" ht="15">
      <c r="A36" s="20" t="s">
        <v>32</v>
      </c>
      <c r="B36" s="13"/>
      <c r="C36" s="14"/>
      <c r="D36" s="21"/>
      <c r="E36" s="116">
        <v>70921</v>
      </c>
      <c r="F36" s="19">
        <v>13994</v>
      </c>
      <c r="G36" s="23"/>
      <c r="H36" s="18"/>
    </row>
    <row r="37" spans="1:8" ht="15">
      <c r="A37" s="20" t="s">
        <v>33</v>
      </c>
      <c r="B37" s="13"/>
      <c r="C37" s="14"/>
      <c r="D37" s="21"/>
      <c r="E37" s="116"/>
      <c r="F37" s="19"/>
      <c r="G37" s="23"/>
      <c r="H37" s="18"/>
    </row>
    <row r="38" spans="1:8" ht="15">
      <c r="A38" s="20" t="s">
        <v>34</v>
      </c>
      <c r="B38" s="13"/>
      <c r="C38" s="14"/>
      <c r="D38" s="21"/>
      <c r="E38" s="121"/>
      <c r="F38" s="16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35</v>
      </c>
      <c r="B40" s="28"/>
      <c r="C40" s="33"/>
      <c r="D40" s="30">
        <f>SUM(D9:D39)</f>
        <v>63</v>
      </c>
      <c r="E40" s="31">
        <f>SUM(E9:E39)</f>
        <v>17068391</v>
      </c>
      <c r="F40" s="31">
        <f>SUM(F9:F39)</f>
        <v>3686124</v>
      </c>
      <c r="G40" s="32">
        <f>F40/E40</f>
        <v>0.2159620083697403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36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37</v>
      </c>
      <c r="F43" s="39" t="s">
        <v>37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38</v>
      </c>
      <c r="F44" s="41" t="s">
        <v>8</v>
      </c>
      <c r="G44" s="41" t="s">
        <v>39</v>
      </c>
      <c r="H44" s="18"/>
    </row>
    <row r="45" spans="1:8" ht="15.75">
      <c r="A45" s="45" t="s">
        <v>40</v>
      </c>
      <c r="B45" s="46"/>
      <c r="C45" s="14"/>
      <c r="D45" s="15">
        <v>67</v>
      </c>
      <c r="E45" s="16">
        <v>10514133.2</v>
      </c>
      <c r="F45" s="16">
        <v>681379.63</v>
      </c>
      <c r="G45" s="17">
        <f>1-(+F45/E45)</f>
        <v>0.9351939321065478</v>
      </c>
      <c r="H45" s="18"/>
    </row>
    <row r="46" spans="1:8" ht="15.75">
      <c r="A46" s="45" t="s">
        <v>41</v>
      </c>
      <c r="B46" s="46"/>
      <c r="C46" s="14"/>
      <c r="D46" s="15">
        <v>2</v>
      </c>
      <c r="E46" s="16">
        <v>1255906.15</v>
      </c>
      <c r="F46" s="16">
        <v>123098.25</v>
      </c>
      <c r="G46" s="17"/>
      <c r="H46" s="18"/>
    </row>
    <row r="47" spans="1:8" ht="15.75">
      <c r="A47" s="45" t="s">
        <v>42</v>
      </c>
      <c r="B47" s="46"/>
      <c r="C47" s="14"/>
      <c r="D47" s="15">
        <v>222</v>
      </c>
      <c r="E47" s="16">
        <v>22749388.75</v>
      </c>
      <c r="F47" s="16">
        <v>1517374.61</v>
      </c>
      <c r="G47" s="17">
        <f aca="true" t="shared" si="2" ref="G47:G55">1-(+F47/E47)</f>
        <v>0.9333004228520205</v>
      </c>
      <c r="H47" s="18"/>
    </row>
    <row r="48" spans="1:8" ht="15.75">
      <c r="A48" s="45" t="s">
        <v>43</v>
      </c>
      <c r="B48" s="46"/>
      <c r="C48" s="14"/>
      <c r="D48" s="15">
        <v>8</v>
      </c>
      <c r="E48" s="16">
        <v>1995045</v>
      </c>
      <c r="F48" s="16">
        <v>113811.6</v>
      </c>
      <c r="G48" s="17">
        <f t="shared" si="2"/>
        <v>0.9429528657248333</v>
      </c>
      <c r="H48" s="18"/>
    </row>
    <row r="49" spans="1:8" ht="15.75">
      <c r="A49" s="45" t="s">
        <v>44</v>
      </c>
      <c r="B49" s="46"/>
      <c r="C49" s="14"/>
      <c r="D49" s="15">
        <v>132</v>
      </c>
      <c r="E49" s="16">
        <v>16247019.82</v>
      </c>
      <c r="F49" s="16">
        <v>1408614.89</v>
      </c>
      <c r="G49" s="17">
        <f t="shared" si="2"/>
        <v>0.9133001063822177</v>
      </c>
      <c r="H49" s="18"/>
    </row>
    <row r="50" spans="1:8" ht="15.75">
      <c r="A50" s="45" t="s">
        <v>45</v>
      </c>
      <c r="B50" s="46"/>
      <c r="C50" s="14"/>
      <c r="D50" s="15">
        <v>8</v>
      </c>
      <c r="E50" s="16">
        <v>1861015</v>
      </c>
      <c r="F50" s="16">
        <v>152232.99</v>
      </c>
      <c r="G50" s="17">
        <f t="shared" si="2"/>
        <v>0.9181989451992596</v>
      </c>
      <c r="H50" s="18"/>
    </row>
    <row r="51" spans="1:8" ht="15.75">
      <c r="A51" s="45" t="s">
        <v>46</v>
      </c>
      <c r="B51" s="46"/>
      <c r="C51" s="14"/>
      <c r="D51" s="15">
        <v>15</v>
      </c>
      <c r="E51" s="16">
        <v>2928505</v>
      </c>
      <c r="F51" s="16">
        <v>251229.98</v>
      </c>
      <c r="G51" s="17">
        <f t="shared" si="2"/>
        <v>0.914212207252506</v>
      </c>
      <c r="H51" s="18"/>
    </row>
    <row r="52" spans="1:8" ht="15.75">
      <c r="A52" s="45" t="s">
        <v>47</v>
      </c>
      <c r="B52" s="46"/>
      <c r="C52" s="14"/>
      <c r="D52" s="15">
        <v>2</v>
      </c>
      <c r="E52" s="16">
        <v>250420</v>
      </c>
      <c r="F52" s="16">
        <v>16750</v>
      </c>
      <c r="G52" s="17">
        <f t="shared" si="2"/>
        <v>0.9331123712163565</v>
      </c>
      <c r="H52" s="18"/>
    </row>
    <row r="53" spans="1:8" ht="15.75">
      <c r="A53" s="45" t="s">
        <v>48</v>
      </c>
      <c r="B53" s="46"/>
      <c r="C53" s="14"/>
      <c r="D53" s="15">
        <v>4</v>
      </c>
      <c r="E53" s="16">
        <v>1194675</v>
      </c>
      <c r="F53" s="16">
        <v>85875</v>
      </c>
      <c r="G53" s="17">
        <f t="shared" si="2"/>
        <v>0.9281185259589428</v>
      </c>
      <c r="H53" s="18"/>
    </row>
    <row r="54" spans="1:8" ht="15.75">
      <c r="A54" s="47" t="s">
        <v>69</v>
      </c>
      <c r="B54" s="48"/>
      <c r="C54" s="14"/>
      <c r="D54" s="15">
        <v>3</v>
      </c>
      <c r="E54" s="16">
        <v>316100</v>
      </c>
      <c r="F54" s="16">
        <v>-81900</v>
      </c>
      <c r="G54" s="17">
        <f t="shared" si="2"/>
        <v>1.2590952230306864</v>
      </c>
      <c r="H54" s="18"/>
    </row>
    <row r="55" spans="1:8" ht="15.75">
      <c r="A55" s="45" t="s">
        <v>70</v>
      </c>
      <c r="B55" s="48"/>
      <c r="C55" s="14"/>
      <c r="D55" s="15">
        <v>834</v>
      </c>
      <c r="E55" s="16">
        <v>65489955.91</v>
      </c>
      <c r="F55" s="16">
        <v>7623689.02</v>
      </c>
      <c r="G55" s="17">
        <f t="shared" si="2"/>
        <v>0.8835899503356377</v>
      </c>
      <c r="H55" s="18"/>
    </row>
    <row r="56" spans="1:8" ht="15.75">
      <c r="A56" s="45" t="s">
        <v>71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49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50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51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34</v>
      </c>
      <c r="B60" s="46"/>
      <c r="C60" s="14"/>
      <c r="D60" s="21"/>
      <c r="E60" s="70"/>
      <c r="F60" s="16"/>
      <c r="G60" s="23"/>
      <c r="H60" s="18"/>
    </row>
    <row r="61" spans="1:8" ht="15.75">
      <c r="A61" s="50"/>
      <c r="B61" s="25"/>
      <c r="C61" s="29"/>
      <c r="D61" s="21"/>
      <c r="E61" s="72"/>
      <c r="F61" s="26"/>
      <c r="G61" s="23"/>
      <c r="H61" s="2"/>
    </row>
    <row r="62" spans="1:8" ht="18">
      <c r="A62" s="28" t="s">
        <v>52</v>
      </c>
      <c r="B62" s="28"/>
      <c r="C62" s="59"/>
      <c r="D62" s="30">
        <f>SUM(D45:D58)</f>
        <v>1297</v>
      </c>
      <c r="E62" s="31">
        <f>SUM(E45:E61)</f>
        <v>124802163.83</v>
      </c>
      <c r="F62" s="31">
        <f>SUM(F45:F61)</f>
        <v>11892155.97</v>
      </c>
      <c r="G62" s="32">
        <f>1-(F62/E62)</f>
        <v>0.9047119408426366</v>
      </c>
      <c r="H62" s="2"/>
    </row>
    <row r="63" spans="1:8" ht="18">
      <c r="A63" s="51"/>
      <c r="B63" s="51"/>
      <c r="C63" s="59"/>
      <c r="D63" s="74"/>
      <c r="E63" s="53"/>
      <c r="F63" s="54"/>
      <c r="G63" s="54"/>
      <c r="H63" s="2"/>
    </row>
    <row r="64" spans="1:8" ht="18">
      <c r="A64" s="55" t="s">
        <v>53</v>
      </c>
      <c r="B64" s="56"/>
      <c r="C64" s="59"/>
      <c r="D64" s="75"/>
      <c r="E64" s="56"/>
      <c r="F64" s="57">
        <f>F62+F40</f>
        <v>15578279.97</v>
      </c>
      <c r="G64" s="56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56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57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SEPTEMBER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142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>
        <v>2</v>
      </c>
      <c r="E10" s="16">
        <v>264215</v>
      </c>
      <c r="F10" s="16">
        <v>81272.5</v>
      </c>
      <c r="G10" s="17">
        <f aca="true" t="shared" si="0" ref="G10:G15">F10/E10</f>
        <v>0.30759987131691996</v>
      </c>
      <c r="H10" s="18"/>
    </row>
    <row r="11" spans="1:8" ht="15.75">
      <c r="A11" s="112" t="s">
        <v>123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74</v>
      </c>
      <c r="B12" s="13"/>
      <c r="C12" s="14"/>
      <c r="D12" s="15">
        <v>1</v>
      </c>
      <c r="E12" s="16">
        <v>148586</v>
      </c>
      <c r="F12" s="16">
        <v>53909</v>
      </c>
      <c r="G12" s="17">
        <f t="shared" si="0"/>
        <v>0.36281345483423744</v>
      </c>
      <c r="H12" s="18"/>
    </row>
    <row r="13" spans="1:8" ht="15.75">
      <c r="A13" s="112" t="s">
        <v>75</v>
      </c>
      <c r="B13" s="13"/>
      <c r="C13" s="14"/>
      <c r="D13" s="15">
        <v>1</v>
      </c>
      <c r="E13" s="16">
        <v>27052</v>
      </c>
      <c r="F13" s="16">
        <v>2941</v>
      </c>
      <c r="G13" s="17">
        <f t="shared" si="0"/>
        <v>0.1087165459115777</v>
      </c>
      <c r="H13" s="18"/>
    </row>
    <row r="14" spans="1:8" ht="15.75">
      <c r="A14" s="112" t="s">
        <v>141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28</v>
      </c>
      <c r="B15" s="13"/>
      <c r="C15" s="14"/>
      <c r="D15" s="15">
        <v>1</v>
      </c>
      <c r="E15" s="16">
        <v>5900</v>
      </c>
      <c r="F15" s="16">
        <v>2926</v>
      </c>
      <c r="G15" s="17">
        <f t="shared" si="0"/>
        <v>0.4959322033898305</v>
      </c>
      <c r="H15" s="18"/>
    </row>
    <row r="16" spans="1:8" ht="15.75">
      <c r="A16" s="112" t="s">
        <v>136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18</v>
      </c>
      <c r="B17" s="13"/>
      <c r="C17" s="14"/>
      <c r="D17" s="15">
        <v>1</v>
      </c>
      <c r="E17" s="16">
        <v>40684</v>
      </c>
      <c r="F17" s="16">
        <v>7506.5</v>
      </c>
      <c r="G17" s="17">
        <f>F17/E17</f>
        <v>0.1845074230655786</v>
      </c>
      <c r="H17" s="18"/>
    </row>
    <row r="18" spans="1:8" ht="15.75">
      <c r="A18" s="112" t="s">
        <v>16</v>
      </c>
      <c r="B18" s="13"/>
      <c r="C18" s="14"/>
      <c r="D18" s="15">
        <v>1</v>
      </c>
      <c r="E18" s="16">
        <v>393686.5</v>
      </c>
      <c r="F18" s="16">
        <v>63493.5</v>
      </c>
      <c r="G18" s="17">
        <f>F18/E18</f>
        <v>0.1612793428273512</v>
      </c>
      <c r="H18" s="18"/>
    </row>
    <row r="19" spans="1:8" ht="15.75">
      <c r="A19" s="112" t="s">
        <v>17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124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133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94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147</v>
      </c>
      <c r="B23" s="13"/>
      <c r="C23" s="14"/>
      <c r="D23" s="15">
        <v>3</v>
      </c>
      <c r="E23" s="16">
        <v>629379</v>
      </c>
      <c r="F23" s="16">
        <v>88075.5</v>
      </c>
      <c r="G23" s="17">
        <f>F23/E23</f>
        <v>0.13994032212704904</v>
      </c>
      <c r="H23" s="18"/>
    </row>
    <row r="24" spans="1:8" ht="15.75">
      <c r="A24" s="112" t="s">
        <v>10</v>
      </c>
      <c r="B24" s="13"/>
      <c r="C24" s="14"/>
      <c r="D24" s="15">
        <v>5</v>
      </c>
      <c r="E24" s="16">
        <v>26077</v>
      </c>
      <c r="F24" s="16">
        <v>1232.5</v>
      </c>
      <c r="G24" s="17">
        <f>F24/E24</f>
        <v>0.04726387237795759</v>
      </c>
      <c r="H24" s="18"/>
    </row>
    <row r="25" spans="1:8" ht="15.75">
      <c r="A25" s="113" t="s">
        <v>23</v>
      </c>
      <c r="B25" s="13"/>
      <c r="C25" s="14"/>
      <c r="D25" s="15">
        <v>2</v>
      </c>
      <c r="E25" s="16">
        <v>123029</v>
      </c>
      <c r="F25" s="16">
        <v>27668</v>
      </c>
      <c r="G25" s="17">
        <f>F25/E25</f>
        <v>0.22489006656967056</v>
      </c>
      <c r="H25" s="18"/>
    </row>
    <row r="26" spans="1:8" ht="15.75">
      <c r="A26" s="113" t="s">
        <v>24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26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109</v>
      </c>
      <c r="B29" s="13"/>
      <c r="C29" s="14"/>
      <c r="D29" s="15"/>
      <c r="E29" s="16"/>
      <c r="F29" s="16"/>
      <c r="G29" s="17"/>
      <c r="H29" s="18"/>
    </row>
    <row r="30" spans="1:8" ht="15.75">
      <c r="A30" s="114" t="s">
        <v>78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134</v>
      </c>
      <c r="B31" s="13"/>
      <c r="C31" s="14"/>
      <c r="D31" s="15">
        <v>1</v>
      </c>
      <c r="E31" s="16">
        <v>8515</v>
      </c>
      <c r="F31" s="16">
        <v>3227</v>
      </c>
      <c r="G31" s="17">
        <f>F31/E31</f>
        <v>0.37897827363476216</v>
      </c>
      <c r="H31" s="18"/>
    </row>
    <row r="32" spans="1:8" ht="15.75">
      <c r="A32" s="114" t="s">
        <v>61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120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125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32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51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34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35</v>
      </c>
      <c r="B39" s="28"/>
      <c r="C39" s="29"/>
      <c r="D39" s="30">
        <f>SUM(D9:D38)</f>
        <v>18</v>
      </c>
      <c r="E39" s="31">
        <f>SUM(E9:E38)</f>
        <v>1667123.5</v>
      </c>
      <c r="F39" s="31">
        <f>SUM(F9:F38)</f>
        <v>332251.5</v>
      </c>
      <c r="G39" s="32">
        <f>F39/E39</f>
        <v>0.1992962728916004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>
      <c r="A44" s="45" t="s">
        <v>40</v>
      </c>
      <c r="B44" s="46"/>
      <c r="C44" s="14"/>
      <c r="D44" s="15">
        <v>32</v>
      </c>
      <c r="E44" s="16">
        <v>1333083.75</v>
      </c>
      <c r="F44" s="16">
        <v>79986.9</v>
      </c>
      <c r="G44" s="17">
        <f>1-(+F44/E44)</f>
        <v>0.9399985934867183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42</v>
      </c>
      <c r="B46" s="46"/>
      <c r="C46" s="14"/>
      <c r="D46" s="15">
        <v>135</v>
      </c>
      <c r="E46" s="16">
        <v>5351006</v>
      </c>
      <c r="F46" s="16">
        <v>404278.24</v>
      </c>
      <c r="G46" s="17">
        <f>1-(+F46/E46)</f>
        <v>0.924448180398228</v>
      </c>
      <c r="H46" s="18"/>
    </row>
    <row r="47" spans="1:8" ht="15.75">
      <c r="A47" s="45" t="s">
        <v>43</v>
      </c>
      <c r="B47" s="46"/>
      <c r="C47" s="14"/>
      <c r="D47" s="15">
        <v>10</v>
      </c>
      <c r="E47" s="16">
        <v>227299.5</v>
      </c>
      <c r="F47" s="16">
        <v>17721.5</v>
      </c>
      <c r="G47" s="17">
        <f>1-(+F47/E47)</f>
        <v>0.9220345843259664</v>
      </c>
      <c r="H47" s="18"/>
    </row>
    <row r="48" spans="1:8" ht="15.75">
      <c r="A48" s="45" t="s">
        <v>44</v>
      </c>
      <c r="B48" s="46"/>
      <c r="C48" s="14"/>
      <c r="D48" s="15">
        <v>65</v>
      </c>
      <c r="E48" s="16">
        <v>3032340</v>
      </c>
      <c r="F48" s="16">
        <v>233607.13</v>
      </c>
      <c r="G48" s="17">
        <f>1-(+F48/E48)</f>
        <v>0.9229614324251239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46</v>
      </c>
      <c r="B50" s="46"/>
      <c r="C50" s="14"/>
      <c r="D50" s="15">
        <v>20</v>
      </c>
      <c r="E50" s="16">
        <v>1238685</v>
      </c>
      <c r="F50" s="16">
        <v>70955</v>
      </c>
      <c r="G50" s="17">
        <f>1-(+F50/E50)</f>
        <v>0.942717478616436</v>
      </c>
      <c r="H50" s="18"/>
    </row>
    <row r="51" spans="1:8" ht="15.75">
      <c r="A51" s="45" t="s">
        <v>47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48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69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70</v>
      </c>
      <c r="B54" s="48"/>
      <c r="C54" s="14"/>
      <c r="D54" s="15">
        <v>703</v>
      </c>
      <c r="E54" s="16">
        <v>39736958.57</v>
      </c>
      <c r="F54" s="16">
        <v>4745762.05</v>
      </c>
      <c r="G54" s="17">
        <f>1-(+F54/E54)</f>
        <v>0.8805705765920675</v>
      </c>
      <c r="H54" s="18"/>
    </row>
    <row r="55" spans="1:8" ht="15.75">
      <c r="A55" s="45" t="s">
        <v>71</v>
      </c>
      <c r="B55" s="48"/>
      <c r="C55" s="14"/>
      <c r="D55" s="15">
        <v>2</v>
      </c>
      <c r="E55" s="16">
        <v>334880.94</v>
      </c>
      <c r="F55" s="16">
        <v>19103.42</v>
      </c>
      <c r="G55" s="17">
        <f>1-(+F55/E55)</f>
        <v>0.9429545915631986</v>
      </c>
      <c r="H55" s="18"/>
    </row>
    <row r="56" spans="1:8" ht="15">
      <c r="A56" s="20" t="s">
        <v>49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50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51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34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26"/>
      <c r="F60" s="26"/>
      <c r="G60" s="23"/>
      <c r="H60" s="18"/>
    </row>
    <row r="61" spans="1:8" ht="15.75">
      <c r="A61" s="28" t="s">
        <v>52</v>
      </c>
      <c r="B61" s="28"/>
      <c r="C61" s="29"/>
      <c r="D61" s="30">
        <f>SUM(D44:D57)</f>
        <v>967</v>
      </c>
      <c r="E61" s="31">
        <f>SUM(E44:E60)</f>
        <v>51254253.76</v>
      </c>
      <c r="F61" s="31">
        <f>SUM(F44:F60)</f>
        <v>5571414.24</v>
      </c>
      <c r="G61" s="32">
        <f>1-(+F61/E61)</f>
        <v>0.8912985004895718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53</v>
      </c>
      <c r="B63" s="56"/>
      <c r="C63" s="56"/>
      <c r="D63" s="56"/>
      <c r="E63" s="56"/>
      <c r="F63" s="57">
        <f>F61+F39</f>
        <v>5903665.74</v>
      </c>
      <c r="G63" s="56"/>
      <c r="H63" s="2"/>
    </row>
    <row r="64" spans="1:8" ht="18">
      <c r="A64" s="58"/>
      <c r="B64" s="59"/>
      <c r="C64" s="59"/>
      <c r="D64" s="56"/>
      <c r="E64" s="56"/>
      <c r="F64" s="57"/>
      <c r="G64" s="56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56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57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SEPTEMBER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142</v>
      </c>
      <c r="B9" s="13"/>
      <c r="C9" s="14"/>
      <c r="D9" s="15">
        <v>7</v>
      </c>
      <c r="E9" s="121">
        <v>74120</v>
      </c>
      <c r="F9" s="16">
        <v>83778</v>
      </c>
      <c r="G9" s="17">
        <f aca="true" t="shared" si="0" ref="G9:G20">F9/E9</f>
        <v>1.1303022126281705</v>
      </c>
      <c r="H9" s="18"/>
    </row>
    <row r="10" spans="1:8" ht="15.75">
      <c r="A10" s="112" t="s">
        <v>11</v>
      </c>
      <c r="B10" s="13"/>
      <c r="C10" s="14"/>
      <c r="D10" s="15"/>
      <c r="E10" s="121"/>
      <c r="F10" s="16"/>
      <c r="G10" s="17"/>
      <c r="H10" s="18"/>
    </row>
    <row r="11" spans="1:8" ht="15.75">
      <c r="A11" s="112" t="s">
        <v>123</v>
      </c>
      <c r="B11" s="13"/>
      <c r="C11" s="14"/>
      <c r="D11" s="15">
        <v>8</v>
      </c>
      <c r="E11" s="121">
        <v>1580313</v>
      </c>
      <c r="F11" s="16">
        <v>319575</v>
      </c>
      <c r="G11" s="17">
        <f t="shared" si="0"/>
        <v>0.20222259767527065</v>
      </c>
      <c r="H11" s="18"/>
    </row>
    <row r="12" spans="1:8" ht="15.75">
      <c r="A12" s="112" t="s">
        <v>74</v>
      </c>
      <c r="B12" s="13"/>
      <c r="C12" s="14"/>
      <c r="D12" s="15"/>
      <c r="E12" s="121"/>
      <c r="F12" s="16"/>
      <c r="G12" s="17"/>
      <c r="H12" s="18"/>
    </row>
    <row r="13" spans="1:8" ht="15.75">
      <c r="A13" s="112" t="s">
        <v>75</v>
      </c>
      <c r="B13" s="13"/>
      <c r="C13" s="14"/>
      <c r="D13" s="15">
        <v>1</v>
      </c>
      <c r="E13" s="121">
        <v>170283</v>
      </c>
      <c r="F13" s="16">
        <v>26254</v>
      </c>
      <c r="G13" s="17">
        <f t="shared" si="0"/>
        <v>0.1541786320419537</v>
      </c>
      <c r="H13" s="18"/>
    </row>
    <row r="14" spans="1:8" ht="15.75">
      <c r="A14" s="112" t="s">
        <v>141</v>
      </c>
      <c r="B14" s="13"/>
      <c r="C14" s="14"/>
      <c r="D14" s="15">
        <v>1</v>
      </c>
      <c r="E14" s="121">
        <v>98725</v>
      </c>
      <c r="F14" s="16">
        <v>44487</v>
      </c>
      <c r="G14" s="17">
        <f t="shared" si="0"/>
        <v>0.4506153456571284</v>
      </c>
      <c r="H14" s="18"/>
    </row>
    <row r="15" spans="1:8" ht="15.75">
      <c r="A15" s="112" t="s">
        <v>28</v>
      </c>
      <c r="B15" s="13"/>
      <c r="C15" s="14"/>
      <c r="D15" s="15">
        <v>1</v>
      </c>
      <c r="E15" s="121">
        <v>226731</v>
      </c>
      <c r="F15" s="16">
        <v>63196</v>
      </c>
      <c r="G15" s="17">
        <f t="shared" si="0"/>
        <v>0.27872677313644806</v>
      </c>
      <c r="H15" s="18"/>
    </row>
    <row r="16" spans="1:8" ht="15.75">
      <c r="A16" s="112" t="s">
        <v>136</v>
      </c>
      <c r="B16" s="13"/>
      <c r="C16" s="14"/>
      <c r="D16" s="15">
        <v>1</v>
      </c>
      <c r="E16" s="121">
        <v>144377</v>
      </c>
      <c r="F16" s="16">
        <v>33655</v>
      </c>
      <c r="G16" s="17">
        <f t="shared" si="0"/>
        <v>0.23310499594810807</v>
      </c>
      <c r="H16" s="18"/>
    </row>
    <row r="17" spans="1:8" ht="15.75">
      <c r="A17" s="112" t="s">
        <v>18</v>
      </c>
      <c r="B17" s="13"/>
      <c r="C17" s="14"/>
      <c r="D17" s="15"/>
      <c r="E17" s="121"/>
      <c r="F17" s="16"/>
      <c r="G17" s="17"/>
      <c r="H17" s="18"/>
    </row>
    <row r="18" spans="1:8" ht="15.75">
      <c r="A18" s="112" t="s">
        <v>16</v>
      </c>
      <c r="B18" s="13"/>
      <c r="C18" s="14"/>
      <c r="D18" s="15">
        <v>2</v>
      </c>
      <c r="E18" s="121">
        <v>657435</v>
      </c>
      <c r="F18" s="16">
        <v>197398.5</v>
      </c>
      <c r="G18" s="17">
        <f t="shared" si="0"/>
        <v>0.300255538570353</v>
      </c>
      <c r="H18" s="18"/>
    </row>
    <row r="19" spans="1:8" ht="15.75">
      <c r="A19" s="112" t="s">
        <v>17</v>
      </c>
      <c r="B19" s="13"/>
      <c r="C19" s="14"/>
      <c r="D19" s="15">
        <v>2</v>
      </c>
      <c r="E19" s="121">
        <v>1571432</v>
      </c>
      <c r="F19" s="16">
        <v>423626</v>
      </c>
      <c r="G19" s="17">
        <f t="shared" si="0"/>
        <v>0.26957959364452294</v>
      </c>
      <c r="H19" s="18"/>
    </row>
    <row r="20" spans="1:8" ht="15.75">
      <c r="A20" s="112" t="s">
        <v>124</v>
      </c>
      <c r="B20" s="13"/>
      <c r="C20" s="14"/>
      <c r="D20" s="15">
        <v>22</v>
      </c>
      <c r="E20" s="121">
        <v>2774700.26</v>
      </c>
      <c r="F20" s="16">
        <v>572844.76</v>
      </c>
      <c r="G20" s="17">
        <f t="shared" si="0"/>
        <v>0.20645284402719596</v>
      </c>
      <c r="H20" s="18"/>
    </row>
    <row r="21" spans="1:8" ht="15.75">
      <c r="A21" s="112" t="s">
        <v>133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94</v>
      </c>
      <c r="B22" s="13"/>
      <c r="C22" s="14"/>
      <c r="D22" s="15">
        <v>1</v>
      </c>
      <c r="E22" s="121">
        <v>79144</v>
      </c>
      <c r="F22" s="16">
        <v>33332</v>
      </c>
      <c r="G22" s="17">
        <f>F22/E22</f>
        <v>0.4211563731931669</v>
      </c>
      <c r="H22" s="18"/>
    </row>
    <row r="23" spans="1:8" ht="15.75">
      <c r="A23" s="112" t="s">
        <v>147</v>
      </c>
      <c r="B23" s="13"/>
      <c r="C23" s="14"/>
      <c r="D23" s="15"/>
      <c r="E23" s="121"/>
      <c r="F23" s="16"/>
      <c r="G23" s="17"/>
      <c r="H23" s="18"/>
    </row>
    <row r="24" spans="1:8" ht="15.75">
      <c r="A24" s="112" t="s">
        <v>10</v>
      </c>
      <c r="B24" s="13"/>
      <c r="C24" s="14"/>
      <c r="D24" s="15"/>
      <c r="E24" s="121"/>
      <c r="F24" s="16"/>
      <c r="G24" s="17"/>
      <c r="H24" s="18"/>
    </row>
    <row r="25" spans="1:8" ht="15.75">
      <c r="A25" s="113" t="s">
        <v>23</v>
      </c>
      <c r="B25" s="13"/>
      <c r="C25" s="14"/>
      <c r="D25" s="15">
        <v>4</v>
      </c>
      <c r="E25" s="121">
        <v>658163</v>
      </c>
      <c r="F25" s="16">
        <v>195915.5</v>
      </c>
      <c r="G25" s="17">
        <f>F25/E25</f>
        <v>0.297670182006585</v>
      </c>
      <c r="H25" s="18"/>
    </row>
    <row r="26" spans="1:8" ht="15.75">
      <c r="A26" s="113" t="s">
        <v>24</v>
      </c>
      <c r="B26" s="13"/>
      <c r="C26" s="14"/>
      <c r="D26" s="15">
        <v>13</v>
      </c>
      <c r="E26" s="121">
        <v>117048</v>
      </c>
      <c r="F26" s="16">
        <v>117048</v>
      </c>
      <c r="G26" s="17">
        <f>F26/E26</f>
        <v>1</v>
      </c>
      <c r="H26" s="18"/>
    </row>
    <row r="27" spans="1:8" ht="15.75">
      <c r="A27" s="114" t="s">
        <v>25</v>
      </c>
      <c r="B27" s="13"/>
      <c r="C27" s="14"/>
      <c r="D27" s="15"/>
      <c r="E27" s="121"/>
      <c r="F27" s="16"/>
      <c r="G27" s="17"/>
      <c r="H27" s="18"/>
    </row>
    <row r="28" spans="1:8" ht="15.75">
      <c r="A28" s="114" t="s">
        <v>26</v>
      </c>
      <c r="B28" s="13"/>
      <c r="C28" s="14"/>
      <c r="D28" s="15"/>
      <c r="E28" s="121">
        <v>32763</v>
      </c>
      <c r="F28" s="16">
        <v>-18537</v>
      </c>
      <c r="G28" s="17">
        <f aca="true" t="shared" si="1" ref="G28:G34">F28/E28</f>
        <v>-0.565790678509294</v>
      </c>
      <c r="H28" s="18"/>
    </row>
    <row r="29" spans="1:8" ht="15.75">
      <c r="A29" s="114" t="s">
        <v>109</v>
      </c>
      <c r="B29" s="13"/>
      <c r="C29" s="14"/>
      <c r="D29" s="15">
        <v>1</v>
      </c>
      <c r="E29" s="121">
        <v>117384</v>
      </c>
      <c r="F29" s="16">
        <v>42116</v>
      </c>
      <c r="G29" s="17">
        <f t="shared" si="1"/>
        <v>0.35878825052818103</v>
      </c>
      <c r="H29" s="18"/>
    </row>
    <row r="30" spans="1:8" ht="15.75">
      <c r="A30" s="114" t="s">
        <v>78</v>
      </c>
      <c r="B30" s="13"/>
      <c r="C30" s="14"/>
      <c r="D30" s="15">
        <v>2</v>
      </c>
      <c r="E30" s="121">
        <v>222121</v>
      </c>
      <c r="F30" s="16">
        <v>75290.5</v>
      </c>
      <c r="G30" s="17">
        <f t="shared" si="1"/>
        <v>0.33896164703022225</v>
      </c>
      <c r="H30" s="18"/>
    </row>
    <row r="31" spans="1:8" ht="15.75">
      <c r="A31" s="114" t="s">
        <v>134</v>
      </c>
      <c r="B31" s="13"/>
      <c r="C31" s="14"/>
      <c r="D31" s="15"/>
      <c r="E31" s="121"/>
      <c r="F31" s="16"/>
      <c r="G31" s="17"/>
      <c r="H31" s="18"/>
    </row>
    <row r="32" spans="1:8" ht="15.75">
      <c r="A32" s="114" t="s">
        <v>61</v>
      </c>
      <c r="B32" s="13"/>
      <c r="C32" s="14"/>
      <c r="D32" s="15">
        <v>2</v>
      </c>
      <c r="E32" s="121">
        <v>125660</v>
      </c>
      <c r="F32" s="16">
        <v>28873</v>
      </c>
      <c r="G32" s="17">
        <f t="shared" si="1"/>
        <v>0.22977081012255293</v>
      </c>
      <c r="H32" s="18"/>
    </row>
    <row r="33" spans="1:8" ht="15.75">
      <c r="A33" s="114" t="s">
        <v>120</v>
      </c>
      <c r="B33" s="13"/>
      <c r="C33" s="14"/>
      <c r="D33" s="15">
        <v>1</v>
      </c>
      <c r="E33" s="121">
        <v>173975</v>
      </c>
      <c r="F33" s="16">
        <v>41555</v>
      </c>
      <c r="G33" s="17">
        <f t="shared" si="1"/>
        <v>0.2388561574938928</v>
      </c>
      <c r="H33" s="18"/>
    </row>
    <row r="34" spans="1:8" ht="15.75">
      <c r="A34" s="114" t="s">
        <v>125</v>
      </c>
      <c r="B34" s="13"/>
      <c r="C34" s="14"/>
      <c r="D34" s="15">
        <v>5</v>
      </c>
      <c r="E34" s="121">
        <v>1997354</v>
      </c>
      <c r="F34" s="16">
        <v>347217</v>
      </c>
      <c r="G34" s="17">
        <f t="shared" si="1"/>
        <v>0.17383848832004742</v>
      </c>
      <c r="H34" s="18"/>
    </row>
    <row r="35" spans="1:8" ht="15">
      <c r="A35" s="20" t="s">
        <v>32</v>
      </c>
      <c r="B35" s="13"/>
      <c r="C35" s="14"/>
      <c r="D35" s="21"/>
      <c r="E35" s="121">
        <v>78545</v>
      </c>
      <c r="F35" s="16">
        <v>11610</v>
      </c>
      <c r="G35" s="23"/>
      <c r="H35" s="18"/>
    </row>
    <row r="36" spans="1:8" ht="15">
      <c r="A36" s="20" t="s">
        <v>51</v>
      </c>
      <c r="B36" s="13"/>
      <c r="C36" s="14"/>
      <c r="D36" s="21"/>
      <c r="E36" s="121"/>
      <c r="F36" s="16">
        <v>5999.5</v>
      </c>
      <c r="G36" s="23"/>
      <c r="H36" s="18"/>
    </row>
    <row r="37" spans="1:8" ht="15">
      <c r="A37" s="20" t="s">
        <v>34</v>
      </c>
      <c r="B37" s="13"/>
      <c r="C37" s="14"/>
      <c r="D37" s="21"/>
      <c r="E37" s="121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35</v>
      </c>
      <c r="B39" s="28"/>
      <c r="C39" s="29"/>
      <c r="D39" s="30">
        <f>SUM(D9:D38)</f>
        <v>74</v>
      </c>
      <c r="E39" s="31">
        <f>SUM(E9:E38)</f>
        <v>10900273.26</v>
      </c>
      <c r="F39" s="31">
        <f>SUM(F9:F38)</f>
        <v>2645233.76</v>
      </c>
      <c r="G39" s="32">
        <f>F39/E39</f>
        <v>0.24267591251194007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>
      <c r="A44" s="45" t="s">
        <v>40</v>
      </c>
      <c r="B44" s="46"/>
      <c r="C44" s="14"/>
      <c r="D44" s="15">
        <v>167</v>
      </c>
      <c r="E44" s="16">
        <v>17005616.55</v>
      </c>
      <c r="F44" s="16">
        <v>766147.51</v>
      </c>
      <c r="G44" s="17">
        <f>1-(+F44/E44)</f>
        <v>0.9549473841335085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42</v>
      </c>
      <c r="B46" s="46"/>
      <c r="C46" s="14"/>
      <c r="D46" s="15">
        <v>289</v>
      </c>
      <c r="E46" s="16">
        <v>11792863.25</v>
      </c>
      <c r="F46" s="16">
        <v>790378.84</v>
      </c>
      <c r="G46" s="17">
        <f aca="true" t="shared" si="2" ref="G46:G53">1-(+F46/E46)</f>
        <v>0.932978206967676</v>
      </c>
      <c r="H46" s="18"/>
    </row>
    <row r="47" spans="1:8" ht="15.75">
      <c r="A47" s="45" t="s">
        <v>43</v>
      </c>
      <c r="B47" s="46"/>
      <c r="C47" s="14"/>
      <c r="D47" s="15">
        <v>36</v>
      </c>
      <c r="E47" s="16">
        <v>3771454.55</v>
      </c>
      <c r="F47" s="16">
        <v>232355.3</v>
      </c>
      <c r="G47" s="17">
        <f t="shared" si="2"/>
        <v>0.9383910645297316</v>
      </c>
      <c r="H47" s="18"/>
    </row>
    <row r="48" spans="1:8" ht="15.75">
      <c r="A48" s="45" t="s">
        <v>44</v>
      </c>
      <c r="B48" s="46"/>
      <c r="C48" s="14"/>
      <c r="D48" s="15">
        <v>98</v>
      </c>
      <c r="E48" s="16">
        <v>15357134.62</v>
      </c>
      <c r="F48" s="16">
        <v>1192507.57</v>
      </c>
      <c r="G48" s="17">
        <f t="shared" si="2"/>
        <v>0.9223483026288664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46</v>
      </c>
      <c r="B50" s="46"/>
      <c r="C50" s="14"/>
      <c r="D50" s="15">
        <v>21</v>
      </c>
      <c r="E50" s="16">
        <v>2949851.06</v>
      </c>
      <c r="F50" s="16">
        <v>186876.56</v>
      </c>
      <c r="G50" s="17">
        <f t="shared" si="2"/>
        <v>0.9366488150761076</v>
      </c>
      <c r="H50" s="18"/>
    </row>
    <row r="51" spans="1:8" ht="15.75">
      <c r="A51" s="45" t="s">
        <v>47</v>
      </c>
      <c r="B51" s="46"/>
      <c r="C51" s="14"/>
      <c r="D51" s="15">
        <v>3</v>
      </c>
      <c r="E51" s="16">
        <v>293420</v>
      </c>
      <c r="F51" s="16">
        <v>49234</v>
      </c>
      <c r="G51" s="17">
        <f t="shared" si="2"/>
        <v>0.8322063935655375</v>
      </c>
      <c r="H51" s="18"/>
    </row>
    <row r="52" spans="1:8" ht="15.75">
      <c r="A52" s="45" t="s">
        <v>48</v>
      </c>
      <c r="B52" s="46"/>
      <c r="C52" s="14"/>
      <c r="D52" s="15">
        <v>3</v>
      </c>
      <c r="E52" s="16">
        <v>382425</v>
      </c>
      <c r="F52" s="16">
        <v>44526</v>
      </c>
      <c r="G52" s="17">
        <f t="shared" si="2"/>
        <v>0.8835693273190822</v>
      </c>
      <c r="H52" s="18"/>
    </row>
    <row r="53" spans="1:8" ht="15.75">
      <c r="A53" s="47" t="s">
        <v>69</v>
      </c>
      <c r="B53" s="48"/>
      <c r="C53" s="14"/>
      <c r="D53" s="15">
        <v>2</v>
      </c>
      <c r="E53" s="16">
        <v>158200</v>
      </c>
      <c r="F53" s="16">
        <v>17700</v>
      </c>
      <c r="G53" s="17">
        <f t="shared" si="2"/>
        <v>0.8881163084702908</v>
      </c>
      <c r="H53" s="18"/>
    </row>
    <row r="54" spans="1:8" ht="15.75">
      <c r="A54" s="45" t="s">
        <v>70</v>
      </c>
      <c r="B54" s="48"/>
      <c r="C54" s="14"/>
      <c r="D54" s="15">
        <v>1465</v>
      </c>
      <c r="E54" s="16">
        <v>93375635.16</v>
      </c>
      <c r="F54" s="16">
        <v>10027340.32</v>
      </c>
      <c r="G54" s="17">
        <f>1-(+F54/E54)</f>
        <v>0.8926128823346897</v>
      </c>
      <c r="H54" s="18"/>
    </row>
    <row r="55" spans="1:8" ht="15.75">
      <c r="A55" s="45" t="s">
        <v>71</v>
      </c>
      <c r="B55" s="48"/>
      <c r="C55" s="14"/>
      <c r="D55" s="15">
        <v>16</v>
      </c>
      <c r="E55" s="16">
        <v>723280.58</v>
      </c>
      <c r="F55" s="16">
        <v>84964.33</v>
      </c>
      <c r="G55" s="17">
        <f>1-(+F55/E55)</f>
        <v>0.8825292253802804</v>
      </c>
      <c r="H55" s="18"/>
    </row>
    <row r="56" spans="1:8" ht="15">
      <c r="A56" s="20" t="s">
        <v>49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50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51</v>
      </c>
      <c r="B58" s="46"/>
      <c r="C58" s="14"/>
      <c r="D58" s="21"/>
      <c r="E58" s="70">
        <v>-2033314</v>
      </c>
      <c r="F58" s="16"/>
      <c r="G58" s="23"/>
      <c r="H58" s="18"/>
    </row>
    <row r="59" spans="1:8" ht="15">
      <c r="A59" s="20" t="s">
        <v>34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72"/>
      <c r="F60" s="26"/>
      <c r="G60" s="23"/>
      <c r="H60" s="18"/>
    </row>
    <row r="61" spans="1:8" ht="15.75">
      <c r="A61" s="28" t="s">
        <v>52</v>
      </c>
      <c r="B61" s="28"/>
      <c r="C61" s="29"/>
      <c r="D61" s="30">
        <f>SUM(D44:D57)</f>
        <v>2100</v>
      </c>
      <c r="E61" s="31">
        <f>SUM(E44:E60)</f>
        <v>143776566.77</v>
      </c>
      <c r="F61" s="31">
        <f>SUM(F44:F60)</f>
        <v>13392030.430000002</v>
      </c>
      <c r="G61" s="32">
        <f>1-(F61/E61)</f>
        <v>0.9068552634768133</v>
      </c>
      <c r="H61" s="18"/>
    </row>
    <row r="62" spans="1:8" ht="15">
      <c r="A62" s="51"/>
      <c r="B62" s="51"/>
      <c r="C62" s="73"/>
      <c r="D62" s="74"/>
      <c r="E62" s="53"/>
      <c r="F62" s="54"/>
      <c r="G62" s="54"/>
      <c r="H62" s="2"/>
    </row>
    <row r="63" spans="1:8" ht="18">
      <c r="A63" s="55" t="s">
        <v>53</v>
      </c>
      <c r="B63" s="56"/>
      <c r="C63" s="59"/>
      <c r="D63" s="75"/>
      <c r="E63" s="56"/>
      <c r="F63" s="57">
        <f>F61+F39</f>
        <v>16037264.190000001</v>
      </c>
      <c r="G63" s="56"/>
      <c r="H63" s="2"/>
    </row>
    <row r="64" spans="1:8" ht="18">
      <c r="A64" s="58"/>
      <c r="B64" s="59"/>
      <c r="C64" s="59"/>
      <c r="D64" s="75"/>
      <c r="E64" s="56"/>
      <c r="F64" s="57"/>
      <c r="G64" s="56"/>
      <c r="H64" s="2"/>
    </row>
    <row r="65" spans="1:8" ht="18">
      <c r="A65" s="58"/>
      <c r="B65" s="59"/>
      <c r="C65" s="59"/>
      <c r="D65" s="75"/>
      <c r="E65" s="56"/>
      <c r="F65" s="57"/>
      <c r="G65" s="56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56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57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77" customWidth="1"/>
    <col min="2" max="2" width="15.6640625" style="77" customWidth="1"/>
    <col min="3" max="3" width="3.6640625" style="77" customWidth="1"/>
    <col min="4" max="4" width="7.6640625" style="77" customWidth="1"/>
    <col min="5" max="6" width="14.6640625" style="77" customWidth="1"/>
    <col min="7" max="7" width="11.6640625" style="77" customWidth="1"/>
    <col min="8" max="16384" width="8.88671875" style="77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SEPTEMBER 2017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81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 customHeight="1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 customHeight="1">
      <c r="A11" s="112" t="s">
        <v>82</v>
      </c>
      <c r="B11" s="13"/>
      <c r="C11" s="14"/>
      <c r="D11" s="15"/>
      <c r="E11" s="16"/>
      <c r="F11" s="16"/>
      <c r="G11" s="17"/>
      <c r="H11" s="18"/>
    </row>
    <row r="12" spans="1:8" ht="15.75" customHeight="1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 customHeight="1">
      <c r="A13" s="112" t="s">
        <v>143</v>
      </c>
      <c r="B13" s="13"/>
      <c r="C13" s="14"/>
      <c r="D13" s="15">
        <v>1</v>
      </c>
      <c r="E13" s="16">
        <v>86357</v>
      </c>
      <c r="F13" s="16">
        <v>12032</v>
      </c>
      <c r="G13" s="17">
        <f>F13/E13</f>
        <v>0.13932860103986938</v>
      </c>
      <c r="H13" s="18"/>
    </row>
    <row r="14" spans="1:8" ht="15.75" customHeight="1">
      <c r="A14" s="112" t="s">
        <v>119</v>
      </c>
      <c r="B14" s="13"/>
      <c r="C14" s="14"/>
      <c r="D14" s="15">
        <v>1</v>
      </c>
      <c r="E14" s="16">
        <v>67002</v>
      </c>
      <c r="F14" s="16">
        <v>10063</v>
      </c>
      <c r="G14" s="17">
        <f>F14/E14</f>
        <v>0.15018954658069908</v>
      </c>
      <c r="H14" s="18"/>
    </row>
    <row r="15" spans="1:8" ht="15.75" customHeight="1">
      <c r="A15" s="112" t="s">
        <v>13</v>
      </c>
      <c r="B15" s="13"/>
      <c r="C15" s="14"/>
      <c r="D15" s="15"/>
      <c r="E15" s="16"/>
      <c r="F15" s="16"/>
      <c r="G15" s="17"/>
      <c r="H15" s="18"/>
    </row>
    <row r="16" spans="1:8" ht="15.75" customHeight="1">
      <c r="A16" s="112" t="s">
        <v>83</v>
      </c>
      <c r="B16" s="13"/>
      <c r="C16" s="14"/>
      <c r="D16" s="15"/>
      <c r="E16" s="16"/>
      <c r="F16" s="16"/>
      <c r="G16" s="17"/>
      <c r="H16" s="18"/>
    </row>
    <row r="17" spans="1:8" ht="15.75" customHeight="1">
      <c r="A17" s="112" t="s">
        <v>28</v>
      </c>
      <c r="B17" s="13"/>
      <c r="C17" s="14"/>
      <c r="D17" s="15"/>
      <c r="E17" s="16"/>
      <c r="F17" s="16"/>
      <c r="G17" s="17"/>
      <c r="H17" s="18"/>
    </row>
    <row r="18" spans="1:8" ht="15.75" customHeight="1">
      <c r="A18" s="112" t="s">
        <v>16</v>
      </c>
      <c r="B18" s="13"/>
      <c r="C18" s="14"/>
      <c r="D18" s="15">
        <v>3</v>
      </c>
      <c r="E18" s="16">
        <v>288113</v>
      </c>
      <c r="F18" s="16">
        <v>25758</v>
      </c>
      <c r="G18" s="17">
        <f>F18/E18</f>
        <v>0.08940242196638125</v>
      </c>
      <c r="H18" s="18"/>
    </row>
    <row r="19" spans="1:8" ht="15.75" customHeight="1">
      <c r="A19" s="112" t="s">
        <v>17</v>
      </c>
      <c r="B19" s="13"/>
      <c r="C19" s="14"/>
      <c r="D19" s="15"/>
      <c r="E19" s="16"/>
      <c r="F19" s="16"/>
      <c r="G19" s="17"/>
      <c r="H19" s="18"/>
    </row>
    <row r="20" spans="1:8" ht="15.75" customHeight="1">
      <c r="A20" s="112" t="s">
        <v>18</v>
      </c>
      <c r="B20" s="13"/>
      <c r="C20" s="14"/>
      <c r="D20" s="15"/>
      <c r="E20" s="16"/>
      <c r="F20" s="16"/>
      <c r="G20" s="17"/>
      <c r="H20" s="18"/>
    </row>
    <row r="21" spans="1:8" ht="15.75" customHeight="1">
      <c r="A21" s="112" t="s">
        <v>84</v>
      </c>
      <c r="B21" s="13"/>
      <c r="C21" s="14"/>
      <c r="D21" s="15"/>
      <c r="E21" s="16"/>
      <c r="F21" s="16"/>
      <c r="G21" s="17"/>
      <c r="H21" s="18"/>
    </row>
    <row r="22" spans="1:8" ht="15.75" customHeight="1">
      <c r="A22" s="112" t="s">
        <v>20</v>
      </c>
      <c r="B22" s="13"/>
      <c r="C22" s="14"/>
      <c r="D22" s="15"/>
      <c r="E22" s="16"/>
      <c r="F22" s="16"/>
      <c r="G22" s="17"/>
      <c r="H22" s="18"/>
    </row>
    <row r="23" spans="1:8" ht="15.75" customHeight="1">
      <c r="A23" s="112" t="s">
        <v>21</v>
      </c>
      <c r="B23" s="13"/>
      <c r="C23" s="14"/>
      <c r="D23" s="15"/>
      <c r="E23" s="16"/>
      <c r="F23" s="16"/>
      <c r="G23" s="17"/>
      <c r="H23" s="18"/>
    </row>
    <row r="24" spans="1:8" ht="15.75" customHeight="1">
      <c r="A24" s="112" t="s">
        <v>22</v>
      </c>
      <c r="B24" s="13"/>
      <c r="C24" s="14"/>
      <c r="D24" s="15"/>
      <c r="E24" s="16"/>
      <c r="F24" s="16"/>
      <c r="G24" s="17"/>
      <c r="H24" s="18"/>
    </row>
    <row r="25" spans="1:8" ht="15.75" customHeight="1">
      <c r="A25" s="113" t="s">
        <v>23</v>
      </c>
      <c r="B25" s="13"/>
      <c r="C25" s="14"/>
      <c r="D25" s="15">
        <v>1</v>
      </c>
      <c r="E25" s="16">
        <v>46211</v>
      </c>
      <c r="F25" s="16">
        <v>15712.5</v>
      </c>
      <c r="G25" s="17">
        <f>F25/E25</f>
        <v>0.34001644630066435</v>
      </c>
      <c r="H25" s="18"/>
    </row>
    <row r="26" spans="1:8" ht="15.75" customHeight="1">
      <c r="A26" s="113" t="s">
        <v>24</v>
      </c>
      <c r="B26" s="13"/>
      <c r="C26" s="14"/>
      <c r="D26" s="15"/>
      <c r="E26" s="16"/>
      <c r="F26" s="16"/>
      <c r="G26" s="17"/>
      <c r="H26" s="18"/>
    </row>
    <row r="27" spans="1:8" ht="15.75" customHeight="1">
      <c r="A27" s="114" t="s">
        <v>25</v>
      </c>
      <c r="B27" s="13"/>
      <c r="C27" s="14"/>
      <c r="D27" s="15"/>
      <c r="E27" s="16"/>
      <c r="F27" s="16"/>
      <c r="G27" s="17"/>
      <c r="H27" s="18"/>
    </row>
    <row r="28" spans="1:8" ht="15.75" customHeight="1">
      <c r="A28" s="114" t="s">
        <v>26</v>
      </c>
      <c r="B28" s="13"/>
      <c r="C28" s="14"/>
      <c r="D28" s="15"/>
      <c r="E28" s="16"/>
      <c r="F28" s="16"/>
      <c r="G28" s="17"/>
      <c r="H28" s="18"/>
    </row>
    <row r="29" spans="1:8" ht="15.75" customHeight="1">
      <c r="A29" s="114" t="s">
        <v>27</v>
      </c>
      <c r="B29" s="13"/>
      <c r="C29" s="14"/>
      <c r="D29" s="15"/>
      <c r="E29" s="16"/>
      <c r="F29" s="16"/>
      <c r="G29" s="17"/>
      <c r="H29" s="18"/>
    </row>
    <row r="30" spans="1:8" ht="15.75" customHeight="1">
      <c r="A30" s="114" t="s">
        <v>138</v>
      </c>
      <c r="B30" s="13"/>
      <c r="C30" s="14"/>
      <c r="D30" s="15">
        <v>1</v>
      </c>
      <c r="E30" s="16">
        <v>70914</v>
      </c>
      <c r="F30" s="16">
        <v>12891.5</v>
      </c>
      <c r="G30" s="17">
        <f>F30/E30</f>
        <v>0.18179061962376963</v>
      </c>
      <c r="H30" s="18"/>
    </row>
    <row r="31" spans="1:8" ht="15.75" customHeight="1">
      <c r="A31" s="114" t="s">
        <v>31</v>
      </c>
      <c r="B31" s="13"/>
      <c r="C31" s="14"/>
      <c r="D31" s="15"/>
      <c r="E31" s="16"/>
      <c r="F31" s="16"/>
      <c r="G31" s="17"/>
      <c r="H31" s="18"/>
    </row>
    <row r="32" spans="1:8" ht="15.75" customHeight="1">
      <c r="A32" s="114" t="s">
        <v>61</v>
      </c>
      <c r="B32" s="13"/>
      <c r="C32" s="14"/>
      <c r="D32" s="15"/>
      <c r="E32" s="16"/>
      <c r="F32" s="16"/>
      <c r="G32" s="17"/>
      <c r="H32" s="18"/>
    </row>
    <row r="33" spans="1:8" ht="15.75" customHeight="1">
      <c r="A33" s="114" t="s">
        <v>76</v>
      </c>
      <c r="B33" s="13"/>
      <c r="C33" s="14"/>
      <c r="D33" s="15">
        <v>7</v>
      </c>
      <c r="E33" s="16">
        <v>234547</v>
      </c>
      <c r="F33" s="16">
        <v>53708.5</v>
      </c>
      <c r="G33" s="17">
        <f>F33/E33</f>
        <v>0.22898821984506304</v>
      </c>
      <c r="H33" s="18"/>
    </row>
    <row r="34" spans="1:8" ht="15.75" customHeight="1">
      <c r="A34" s="114" t="s">
        <v>145</v>
      </c>
      <c r="B34" s="13"/>
      <c r="C34" s="14"/>
      <c r="D34" s="15"/>
      <c r="E34" s="16"/>
      <c r="F34" s="16"/>
      <c r="G34" s="17"/>
      <c r="H34" s="18"/>
    </row>
    <row r="35" spans="1:8" ht="15.75" customHeight="1">
      <c r="A35" s="20" t="s">
        <v>32</v>
      </c>
      <c r="B35" s="13"/>
      <c r="C35" s="14"/>
      <c r="D35" s="21"/>
      <c r="E35" s="70"/>
      <c r="F35" s="16"/>
      <c r="G35" s="23"/>
      <c r="H35" s="18"/>
    </row>
    <row r="36" spans="1:8" ht="15.75" customHeight="1">
      <c r="A36" s="20" t="s">
        <v>51</v>
      </c>
      <c r="B36" s="13"/>
      <c r="C36" s="14"/>
      <c r="D36" s="21"/>
      <c r="E36" s="70"/>
      <c r="F36" s="16"/>
      <c r="G36" s="23"/>
      <c r="H36" s="18"/>
    </row>
    <row r="37" spans="1:8" ht="15.75" customHeight="1">
      <c r="A37" s="20" t="s">
        <v>34</v>
      </c>
      <c r="B37" s="13"/>
      <c r="C37" s="14"/>
      <c r="D37" s="21"/>
      <c r="E37" s="22"/>
      <c r="F37" s="19"/>
      <c r="G37" s="23"/>
      <c r="H37" s="18"/>
    </row>
    <row r="38" spans="1:8" ht="15.75" customHeight="1">
      <c r="A38" s="24"/>
      <c r="B38" s="25"/>
      <c r="C38" s="14"/>
      <c r="D38" s="21"/>
      <c r="E38" s="26"/>
      <c r="F38" s="26"/>
      <c r="G38" s="23"/>
      <c r="H38" s="18"/>
    </row>
    <row r="39" spans="1:8" ht="15.75" customHeight="1">
      <c r="A39" s="27" t="s">
        <v>35</v>
      </c>
      <c r="B39" s="28"/>
      <c r="C39" s="29"/>
      <c r="D39" s="30">
        <f>SUM(D9:D38)</f>
        <v>14</v>
      </c>
      <c r="E39" s="31">
        <f>SUM(E9:E38)</f>
        <v>793144</v>
      </c>
      <c r="F39" s="31">
        <f>SUM(F9:F38)</f>
        <v>130165.5</v>
      </c>
      <c r="G39" s="32">
        <f>F39/E39</f>
        <v>0.16411332620558183</v>
      </c>
      <c r="H39" s="18"/>
    </row>
    <row r="40" spans="1:8" ht="15.75" customHeight="1">
      <c r="A40" s="33"/>
      <c r="B40" s="33"/>
      <c r="C40" s="33"/>
      <c r="D40" s="34"/>
      <c r="E40" s="35"/>
      <c r="F40" s="36"/>
      <c r="G40" s="36"/>
      <c r="H40" s="2"/>
    </row>
    <row r="41" spans="1:8" ht="15.75" customHeight="1">
      <c r="A41" s="37" t="s">
        <v>36</v>
      </c>
      <c r="B41" s="38"/>
      <c r="C41" s="38"/>
      <c r="D41" s="39"/>
      <c r="E41" s="40"/>
      <c r="F41" s="41"/>
      <c r="G41" s="41"/>
      <c r="H41" s="2"/>
    </row>
    <row r="42" spans="1:8" ht="15.75" customHeight="1">
      <c r="A42" s="42"/>
      <c r="B42" s="42"/>
      <c r="C42" s="42"/>
      <c r="D42" s="43"/>
      <c r="E42" s="39" t="s">
        <v>37</v>
      </c>
      <c r="F42" s="39" t="s">
        <v>37</v>
      </c>
      <c r="G42" s="39" t="s">
        <v>5</v>
      </c>
      <c r="H42" s="2"/>
    </row>
    <row r="43" spans="1:8" ht="15.75" customHeight="1">
      <c r="A43" s="42"/>
      <c r="B43" s="42"/>
      <c r="C43" s="42"/>
      <c r="D43" s="43" t="s">
        <v>6</v>
      </c>
      <c r="E43" s="44" t="s">
        <v>38</v>
      </c>
      <c r="F43" s="41" t="s">
        <v>8</v>
      </c>
      <c r="G43" s="41" t="s">
        <v>39</v>
      </c>
      <c r="H43" s="2"/>
    </row>
    <row r="44" spans="1:8" ht="15.75" customHeight="1">
      <c r="A44" s="45" t="s">
        <v>40</v>
      </c>
      <c r="B44" s="46"/>
      <c r="C44" s="14"/>
      <c r="D44" s="15">
        <v>24</v>
      </c>
      <c r="E44" s="16">
        <v>1040042</v>
      </c>
      <c r="F44" s="16">
        <v>59408.45</v>
      </c>
      <c r="G44" s="17">
        <f>1-(+F44/E44)</f>
        <v>0.9428787972024206</v>
      </c>
      <c r="H44" s="18"/>
    </row>
    <row r="45" spans="1:8" ht="15.75" customHeight="1">
      <c r="A45" s="45" t="s">
        <v>41</v>
      </c>
      <c r="B45" s="46"/>
      <c r="C45" s="14"/>
      <c r="D45" s="15"/>
      <c r="E45" s="16"/>
      <c r="F45" s="16"/>
      <c r="G45" s="17"/>
      <c r="H45" s="18"/>
    </row>
    <row r="46" spans="1:8" ht="15.75" customHeight="1">
      <c r="A46" s="45" t="s">
        <v>42</v>
      </c>
      <c r="B46" s="46"/>
      <c r="C46" s="14"/>
      <c r="D46" s="15">
        <v>40</v>
      </c>
      <c r="E46" s="16">
        <v>1399736</v>
      </c>
      <c r="F46" s="16">
        <v>155454.55</v>
      </c>
      <c r="G46" s="17">
        <f>1-(+F46/E46)</f>
        <v>0.8889400929889637</v>
      </c>
      <c r="H46" s="18"/>
    </row>
    <row r="47" spans="1:8" ht="15.75" customHeight="1">
      <c r="A47" s="45" t="s">
        <v>43</v>
      </c>
      <c r="B47" s="46"/>
      <c r="C47" s="14"/>
      <c r="D47" s="15">
        <v>12</v>
      </c>
      <c r="E47" s="16">
        <v>1208174</v>
      </c>
      <c r="F47" s="16">
        <v>152390</v>
      </c>
      <c r="G47" s="17">
        <f>1-(+F47/E47)</f>
        <v>0.8738675058393907</v>
      </c>
      <c r="H47" s="18"/>
    </row>
    <row r="48" spans="1:8" ht="15.75" customHeight="1">
      <c r="A48" s="45" t="s">
        <v>44</v>
      </c>
      <c r="B48" s="46"/>
      <c r="C48" s="14"/>
      <c r="D48" s="15">
        <v>25</v>
      </c>
      <c r="E48" s="16">
        <v>1480277.13</v>
      </c>
      <c r="F48" s="16">
        <v>166112.01</v>
      </c>
      <c r="G48" s="17">
        <f>1-(+F48/E48)</f>
        <v>0.887783168007196</v>
      </c>
      <c r="H48" s="18"/>
    </row>
    <row r="49" spans="1:8" ht="15.75" customHeight="1">
      <c r="A49" s="45" t="s">
        <v>45</v>
      </c>
      <c r="B49" s="46"/>
      <c r="C49" s="14"/>
      <c r="D49" s="15"/>
      <c r="E49" s="16"/>
      <c r="F49" s="16"/>
      <c r="G49" s="17"/>
      <c r="H49" s="18"/>
    </row>
    <row r="50" spans="1:8" ht="15.75" customHeight="1">
      <c r="A50" s="45" t="s">
        <v>46</v>
      </c>
      <c r="B50" s="46"/>
      <c r="C50" s="14"/>
      <c r="D50" s="15">
        <v>6</v>
      </c>
      <c r="E50" s="16">
        <v>695210</v>
      </c>
      <c r="F50" s="16">
        <v>56455</v>
      </c>
      <c r="G50" s="17">
        <f>1-(+F50/E50)</f>
        <v>0.9187943211403748</v>
      </c>
      <c r="H50" s="18"/>
    </row>
    <row r="51" spans="1:8" ht="15.75" customHeight="1">
      <c r="A51" s="45" t="s">
        <v>47</v>
      </c>
      <c r="B51" s="46"/>
      <c r="C51" s="14"/>
      <c r="D51" s="15"/>
      <c r="E51" s="16"/>
      <c r="F51" s="16"/>
      <c r="G51" s="17"/>
      <c r="H51" s="18"/>
    </row>
    <row r="52" spans="1:8" ht="15.75" customHeight="1">
      <c r="A52" s="45" t="s">
        <v>48</v>
      </c>
      <c r="B52" s="46"/>
      <c r="C52" s="14"/>
      <c r="D52" s="15"/>
      <c r="E52" s="16"/>
      <c r="F52" s="16"/>
      <c r="G52" s="17"/>
      <c r="H52" s="18"/>
    </row>
    <row r="53" spans="1:8" ht="15.75" customHeight="1">
      <c r="A53" s="45" t="s">
        <v>70</v>
      </c>
      <c r="B53" s="48"/>
      <c r="C53" s="14"/>
      <c r="D53" s="15">
        <v>331</v>
      </c>
      <c r="E53" s="16">
        <v>17097368.61</v>
      </c>
      <c r="F53" s="16">
        <v>2044433.16</v>
      </c>
      <c r="G53" s="17">
        <f>1-(+F53/E53)</f>
        <v>0.8804241046306833</v>
      </c>
      <c r="H53" s="18"/>
    </row>
    <row r="54" spans="1:8" ht="15.75" customHeight="1">
      <c r="A54" s="45" t="s">
        <v>71</v>
      </c>
      <c r="B54" s="48"/>
      <c r="C54" s="14"/>
      <c r="D54" s="15"/>
      <c r="E54" s="16"/>
      <c r="F54" s="16"/>
      <c r="G54" s="17"/>
      <c r="H54" s="18"/>
    </row>
    <row r="55" spans="1:8" ht="15.75" customHeight="1">
      <c r="A55" s="49" t="s">
        <v>49</v>
      </c>
      <c r="B55" s="48"/>
      <c r="C55" s="14"/>
      <c r="D55" s="21"/>
      <c r="E55" s="71"/>
      <c r="F55" s="16"/>
      <c r="G55" s="23"/>
      <c r="H55" s="18"/>
    </row>
    <row r="56" spans="1:8" ht="15.75" customHeight="1">
      <c r="A56" s="20" t="s">
        <v>50</v>
      </c>
      <c r="B56" s="46"/>
      <c r="C56" s="14"/>
      <c r="D56" s="21"/>
      <c r="E56" s="71"/>
      <c r="F56" s="16"/>
      <c r="G56" s="23"/>
      <c r="H56" s="18"/>
    </row>
    <row r="57" spans="1:8" ht="15.75" customHeight="1">
      <c r="A57" s="20" t="s">
        <v>33</v>
      </c>
      <c r="B57" s="46"/>
      <c r="C57" s="14"/>
      <c r="D57" s="21"/>
      <c r="E57" s="70"/>
      <c r="F57" s="16"/>
      <c r="G57" s="23"/>
      <c r="H57" s="18"/>
    </row>
    <row r="58" spans="1:8" ht="15.75" customHeight="1">
      <c r="A58" s="20" t="s">
        <v>34</v>
      </c>
      <c r="B58" s="46"/>
      <c r="C58" s="14"/>
      <c r="D58" s="21"/>
      <c r="E58" s="70"/>
      <c r="F58" s="16"/>
      <c r="G58" s="23"/>
      <c r="H58" s="18"/>
    </row>
    <row r="59" spans="1:8" ht="15.75" customHeight="1">
      <c r="A59" s="50"/>
      <c r="B59" s="25"/>
      <c r="C59" s="14"/>
      <c r="D59" s="21"/>
      <c r="E59" s="26"/>
      <c r="F59" s="26"/>
      <c r="G59" s="23"/>
      <c r="H59" s="18"/>
    </row>
    <row r="60" spans="1:8" ht="15.75" customHeight="1">
      <c r="A60" s="28" t="s">
        <v>52</v>
      </c>
      <c r="B60" s="28"/>
      <c r="C60" s="29"/>
      <c r="D60" s="30">
        <f>SUM(D44:D56)</f>
        <v>438</v>
      </c>
      <c r="E60" s="31">
        <f>SUM(E44:E59)</f>
        <v>22920807.74</v>
      </c>
      <c r="F60" s="31">
        <f>SUM(F44:F59)</f>
        <v>2634253.17</v>
      </c>
      <c r="G60" s="32">
        <f>1-(F60/E60)</f>
        <v>0.8850715384954405</v>
      </c>
      <c r="H60" s="18"/>
    </row>
    <row r="61" spans="1:8" ht="15.75" customHeight="1">
      <c r="A61" s="51"/>
      <c r="B61" s="51"/>
      <c r="C61" s="51"/>
      <c r="D61" s="74"/>
      <c r="E61" s="53"/>
      <c r="F61" s="54"/>
      <c r="G61" s="54"/>
      <c r="H61" s="2"/>
    </row>
    <row r="62" spans="1:8" ht="15.75" customHeight="1">
      <c r="A62" s="55" t="s">
        <v>53</v>
      </c>
      <c r="B62" s="56"/>
      <c r="C62" s="56"/>
      <c r="D62" s="75"/>
      <c r="E62" s="56"/>
      <c r="F62" s="57">
        <f>F60+F39</f>
        <v>2764418.67</v>
      </c>
      <c r="G62" s="56"/>
      <c r="H62" s="2"/>
    </row>
    <row r="63" spans="1:8" ht="15.75" customHeight="1">
      <c r="A63" s="58"/>
      <c r="B63" s="59"/>
      <c r="C63" s="59"/>
      <c r="D63" s="76"/>
      <c r="E63" s="59"/>
      <c r="F63" s="57"/>
      <c r="G63" s="59"/>
      <c r="H63" s="2"/>
    </row>
    <row r="64" spans="1:8" ht="15.75" customHeight="1">
      <c r="A64" s="4" t="s">
        <v>54</v>
      </c>
      <c r="B64" s="60"/>
      <c r="C64" s="60"/>
      <c r="D64" s="60"/>
      <c r="E64" s="60"/>
      <c r="F64" s="61"/>
      <c r="G64" s="60"/>
      <c r="H64" s="2"/>
    </row>
    <row r="65" spans="1:8" ht="15.75" customHeight="1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 customHeight="1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 customHeight="1">
      <c r="A67" s="4"/>
      <c r="B67" s="60"/>
      <c r="C67" s="60"/>
      <c r="D67" s="60"/>
      <c r="E67" s="60"/>
      <c r="F67" s="61"/>
      <c r="G67" s="60"/>
      <c r="H67" s="2"/>
    </row>
    <row r="68" spans="1:8" ht="15.75" customHeight="1">
      <c r="A68" s="62" t="s">
        <v>57</v>
      </c>
      <c r="B68" s="59"/>
      <c r="C68" s="59"/>
      <c r="D68" s="59"/>
      <c r="E68" s="59"/>
      <c r="F68" s="57"/>
      <c r="G68" s="5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SEPTEMBER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5</v>
      </c>
      <c r="E10" s="16">
        <v>1506559</v>
      </c>
      <c r="F10" s="16">
        <v>360806.5</v>
      </c>
      <c r="G10" s="119">
        <f>F10/E10</f>
        <v>0.2394904547382479</v>
      </c>
      <c r="H10" s="18"/>
    </row>
    <row r="11" spans="1:8" ht="15.75">
      <c r="A11" s="112" t="s">
        <v>86</v>
      </c>
      <c r="B11" s="13"/>
      <c r="C11" s="14"/>
      <c r="D11" s="15">
        <v>1</v>
      </c>
      <c r="E11" s="16">
        <v>265951</v>
      </c>
      <c r="F11" s="16">
        <v>91754.4</v>
      </c>
      <c r="G11" s="119">
        <f>F11/E11</f>
        <v>0.3450049069189437</v>
      </c>
      <c r="H11" s="18"/>
    </row>
    <row r="12" spans="1:8" ht="15.75">
      <c r="A12" s="112" t="s">
        <v>28</v>
      </c>
      <c r="B12" s="13"/>
      <c r="C12" s="14"/>
      <c r="D12" s="15">
        <v>1</v>
      </c>
      <c r="E12" s="16">
        <v>325761</v>
      </c>
      <c r="F12" s="16">
        <v>109385.84</v>
      </c>
      <c r="G12" s="119">
        <f>F12/E12</f>
        <v>0.3357855605796888</v>
      </c>
      <c r="H12" s="18"/>
    </row>
    <row r="13" spans="1:8" ht="15.75">
      <c r="A13" s="112" t="s">
        <v>87</v>
      </c>
      <c r="B13" s="13"/>
      <c r="C13" s="14"/>
      <c r="D13" s="15">
        <v>25</v>
      </c>
      <c r="E13" s="16">
        <v>3760847</v>
      </c>
      <c r="F13" s="16">
        <v>722239.5</v>
      </c>
      <c r="G13" s="119">
        <f>F13/E13</f>
        <v>0.19204171294391928</v>
      </c>
      <c r="H13" s="18"/>
    </row>
    <row r="14" spans="1:8" ht="15.75">
      <c r="A14" s="112" t="s">
        <v>118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139</v>
      </c>
      <c r="B15" s="13"/>
      <c r="C15" s="14"/>
      <c r="D15" s="15"/>
      <c r="E15" s="16"/>
      <c r="F15" s="16"/>
      <c r="G15" s="119"/>
      <c r="H15" s="18"/>
    </row>
    <row r="16" spans="1:8" ht="15.75">
      <c r="A16" s="112" t="s">
        <v>14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63</v>
      </c>
      <c r="B17" s="13"/>
      <c r="C17" s="14"/>
      <c r="D17" s="15"/>
      <c r="E17" s="16"/>
      <c r="F17" s="16"/>
      <c r="G17" s="119"/>
      <c r="H17" s="18"/>
    </row>
    <row r="18" spans="1:8" ht="15.75">
      <c r="A18" s="112" t="s">
        <v>16</v>
      </c>
      <c r="B18" s="13"/>
      <c r="C18" s="14"/>
      <c r="D18" s="15">
        <v>2</v>
      </c>
      <c r="E18" s="16">
        <v>1353919</v>
      </c>
      <c r="F18" s="16">
        <v>368327</v>
      </c>
      <c r="G18" s="119">
        <f>F18/E18</f>
        <v>0.27204507802904015</v>
      </c>
      <c r="H18" s="18"/>
    </row>
    <row r="19" spans="1:8" ht="15.75">
      <c r="A19" s="112" t="s">
        <v>17</v>
      </c>
      <c r="B19" s="13"/>
      <c r="C19" s="14"/>
      <c r="D19" s="15">
        <v>2</v>
      </c>
      <c r="E19" s="16">
        <v>1351285</v>
      </c>
      <c r="F19" s="16">
        <v>148927</v>
      </c>
      <c r="G19" s="119">
        <f>F19/E19</f>
        <v>0.11021139137931672</v>
      </c>
      <c r="H19" s="18"/>
    </row>
    <row r="20" spans="1:8" ht="15.75">
      <c r="A20" s="112" t="s">
        <v>140</v>
      </c>
      <c r="B20" s="13"/>
      <c r="C20" s="14"/>
      <c r="D20" s="15">
        <v>1</v>
      </c>
      <c r="E20" s="16">
        <v>136494</v>
      </c>
      <c r="F20" s="16">
        <v>57428</v>
      </c>
      <c r="G20" s="119">
        <f>F20/E20</f>
        <v>0.42073644262751475</v>
      </c>
      <c r="H20" s="18"/>
    </row>
    <row r="21" spans="1:8" ht="15.75">
      <c r="A21" s="112" t="s">
        <v>88</v>
      </c>
      <c r="B21" s="13"/>
      <c r="C21" s="14"/>
      <c r="D21" s="15">
        <v>2</v>
      </c>
      <c r="E21" s="16">
        <v>1405370</v>
      </c>
      <c r="F21" s="16">
        <v>143905</v>
      </c>
      <c r="G21" s="119">
        <f>F21/E21</f>
        <v>0.10239652191237894</v>
      </c>
      <c r="H21" s="18"/>
    </row>
    <row r="22" spans="1:8" ht="15.75">
      <c r="A22" s="112" t="s">
        <v>120</v>
      </c>
      <c r="B22" s="13"/>
      <c r="C22" s="14"/>
      <c r="D22" s="15">
        <v>2</v>
      </c>
      <c r="E22" s="16">
        <v>467703</v>
      </c>
      <c r="F22" s="16">
        <v>160213.5</v>
      </c>
      <c r="G22" s="119">
        <f>F22/E22</f>
        <v>0.3425539284545962</v>
      </c>
      <c r="H22" s="18"/>
    </row>
    <row r="23" spans="1:8" ht="15.75">
      <c r="A23" s="112" t="s">
        <v>84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89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23</v>
      </c>
      <c r="B25" s="13"/>
      <c r="C25" s="14"/>
      <c r="D25" s="15">
        <v>6</v>
      </c>
      <c r="E25" s="16">
        <v>1237728</v>
      </c>
      <c r="F25" s="16">
        <v>234026</v>
      </c>
      <c r="G25" s="119">
        <f>F25/E25</f>
        <v>0.18907708317174693</v>
      </c>
      <c r="H25" s="18"/>
    </row>
    <row r="26" spans="1:8" ht="15.75">
      <c r="A26" s="113" t="s">
        <v>24</v>
      </c>
      <c r="B26" s="13"/>
      <c r="C26" s="14"/>
      <c r="D26" s="15">
        <v>23</v>
      </c>
      <c r="E26" s="16">
        <v>313858</v>
      </c>
      <c r="F26" s="16">
        <v>313858</v>
      </c>
      <c r="G26" s="119">
        <f>F26/E26</f>
        <v>1</v>
      </c>
      <c r="H26" s="18"/>
    </row>
    <row r="27" spans="1:8" ht="15.75">
      <c r="A27" s="114" t="s">
        <v>25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26</v>
      </c>
      <c r="B28" s="13"/>
      <c r="C28" s="14"/>
      <c r="D28" s="15"/>
      <c r="E28" s="16">
        <v>75224</v>
      </c>
      <c r="F28" s="16">
        <v>483.6</v>
      </c>
      <c r="G28" s="119">
        <f>F28/E28</f>
        <v>0.00642879931936616</v>
      </c>
      <c r="H28" s="18"/>
    </row>
    <row r="29" spans="1:8" ht="15.75">
      <c r="A29" s="114" t="s">
        <v>27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128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90</v>
      </c>
      <c r="B31" s="13"/>
      <c r="C31" s="14"/>
      <c r="D31" s="15">
        <v>2</v>
      </c>
      <c r="E31" s="16">
        <v>269591</v>
      </c>
      <c r="F31" s="16">
        <v>45496</v>
      </c>
      <c r="G31" s="119">
        <f>F31/E31</f>
        <v>0.16875934285640098</v>
      </c>
      <c r="H31" s="18"/>
    </row>
    <row r="32" spans="1:8" ht="15.75">
      <c r="A32" s="114" t="s">
        <v>146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31</v>
      </c>
      <c r="B33" s="13"/>
      <c r="C33" s="14"/>
      <c r="D33" s="15">
        <v>2</v>
      </c>
      <c r="E33" s="16">
        <v>760807</v>
      </c>
      <c r="F33" s="16">
        <v>181774.5</v>
      </c>
      <c r="G33" s="119">
        <f>F33/E33</f>
        <v>0.2389232748910039</v>
      </c>
      <c r="H33" s="18"/>
    </row>
    <row r="34" spans="1:8" ht="15.75">
      <c r="A34" s="114" t="s">
        <v>91</v>
      </c>
      <c r="B34" s="13"/>
      <c r="C34" s="14"/>
      <c r="D34" s="15">
        <v>4</v>
      </c>
      <c r="E34" s="16">
        <v>2042199</v>
      </c>
      <c r="F34" s="16">
        <v>498191</v>
      </c>
      <c r="G34" s="119">
        <f>F34/E34</f>
        <v>0.24394831257874477</v>
      </c>
      <c r="H34" s="18"/>
    </row>
    <row r="35" spans="1:8" ht="15">
      <c r="A35" s="20" t="s">
        <v>32</v>
      </c>
      <c r="B35" s="13"/>
      <c r="C35" s="14"/>
      <c r="D35" s="21"/>
      <c r="E35" s="70">
        <v>768435</v>
      </c>
      <c r="F35" s="16">
        <v>118855</v>
      </c>
      <c r="G35" s="120"/>
      <c r="H35" s="18"/>
    </row>
    <row r="36" spans="1:8" ht="15">
      <c r="A36" s="20" t="s">
        <v>51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34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35</v>
      </c>
      <c r="B39" s="28"/>
      <c r="C39" s="29"/>
      <c r="D39" s="30">
        <f>SUM(D9:D38)</f>
        <v>78</v>
      </c>
      <c r="E39" s="31">
        <f>SUM(E9:E38)</f>
        <v>16041731</v>
      </c>
      <c r="F39" s="31">
        <f>SUM(F9:F38)</f>
        <v>3555670.8400000003</v>
      </c>
      <c r="G39" s="107">
        <f>F39/E39</f>
        <v>0.22165131929964418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110" t="s">
        <v>39</v>
      </c>
      <c r="H43" s="2"/>
    </row>
    <row r="44" spans="1:8" ht="15.75">
      <c r="A44" s="45" t="s">
        <v>40</v>
      </c>
      <c r="B44" s="46"/>
      <c r="C44" s="14"/>
      <c r="D44" s="15">
        <v>116</v>
      </c>
      <c r="E44" s="16">
        <v>20959388.3</v>
      </c>
      <c r="F44" s="16">
        <v>1177214.53</v>
      </c>
      <c r="G44" s="119">
        <f>1-(+F44/E44)</f>
        <v>0.9438335454665917</v>
      </c>
      <c r="H44" s="18"/>
    </row>
    <row r="45" spans="1:8" ht="15.75">
      <c r="A45" s="45" t="s">
        <v>41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42</v>
      </c>
      <c r="B46" s="46"/>
      <c r="C46" s="14"/>
      <c r="D46" s="15">
        <v>369</v>
      </c>
      <c r="E46" s="16">
        <v>35349434</v>
      </c>
      <c r="F46" s="16">
        <v>1878490.19</v>
      </c>
      <c r="G46" s="119">
        <f>1-(+F46/E46)</f>
        <v>0.9468593983711309</v>
      </c>
      <c r="H46" s="18"/>
    </row>
    <row r="47" spans="1:8" ht="15.75">
      <c r="A47" s="45" t="s">
        <v>43</v>
      </c>
      <c r="B47" s="46"/>
      <c r="C47" s="14"/>
      <c r="D47" s="15">
        <v>37</v>
      </c>
      <c r="E47" s="16">
        <v>4958908.5</v>
      </c>
      <c r="F47" s="16">
        <v>306691.02</v>
      </c>
      <c r="G47" s="119">
        <f>1-(+F47/E47)</f>
        <v>0.9381535230988836</v>
      </c>
      <c r="H47" s="18"/>
    </row>
    <row r="48" spans="1:8" ht="15.75">
      <c r="A48" s="45" t="s">
        <v>44</v>
      </c>
      <c r="B48" s="46"/>
      <c r="C48" s="14"/>
      <c r="D48" s="15">
        <v>145</v>
      </c>
      <c r="E48" s="16">
        <v>25877258.62</v>
      </c>
      <c r="F48" s="16">
        <v>1612645.44</v>
      </c>
      <c r="G48" s="119">
        <f>1-(+F48/E48)</f>
        <v>0.9376809783570498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46</v>
      </c>
      <c r="B50" s="46"/>
      <c r="C50" s="14"/>
      <c r="D50" s="15">
        <v>52</v>
      </c>
      <c r="E50" s="16">
        <v>8499419.4</v>
      </c>
      <c r="F50" s="16">
        <v>575639.84</v>
      </c>
      <c r="G50" s="119">
        <f>1-(+F50/E50)</f>
        <v>0.9322730397325728</v>
      </c>
      <c r="H50" s="18"/>
    </row>
    <row r="51" spans="1:8" ht="15.75">
      <c r="A51" s="45" t="s">
        <v>47</v>
      </c>
      <c r="B51" s="46"/>
      <c r="C51" s="14"/>
      <c r="D51" s="15">
        <v>8</v>
      </c>
      <c r="E51" s="16">
        <v>1449940</v>
      </c>
      <c r="F51" s="16">
        <v>47350</v>
      </c>
      <c r="G51" s="119">
        <f>1-(+F51/E51)</f>
        <v>0.9673434762817772</v>
      </c>
      <c r="H51" s="18"/>
    </row>
    <row r="52" spans="1:8" ht="15.75">
      <c r="A52" s="78" t="s">
        <v>48</v>
      </c>
      <c r="B52" s="46"/>
      <c r="C52" s="14"/>
      <c r="D52" s="15">
        <v>6</v>
      </c>
      <c r="E52" s="16">
        <v>774500</v>
      </c>
      <c r="F52" s="16">
        <v>58875</v>
      </c>
      <c r="G52" s="119">
        <f>1-(+F52/E52)</f>
        <v>0.9239832149774048</v>
      </c>
      <c r="H52" s="18"/>
    </row>
    <row r="53" spans="1:8" ht="15.75">
      <c r="A53" s="79" t="s">
        <v>69</v>
      </c>
      <c r="B53" s="46"/>
      <c r="C53" s="14"/>
      <c r="D53" s="15">
        <v>2</v>
      </c>
      <c r="E53" s="16">
        <v>195600</v>
      </c>
      <c r="F53" s="16">
        <v>-38100</v>
      </c>
      <c r="G53" s="119">
        <f>1-(+F53/E53)</f>
        <v>1.1947852760736197</v>
      </c>
      <c r="H53" s="18"/>
    </row>
    <row r="54" spans="1:8" ht="15.75">
      <c r="A54" s="45" t="s">
        <v>121</v>
      </c>
      <c r="B54" s="46"/>
      <c r="C54" s="14"/>
      <c r="D54" s="15">
        <v>1433</v>
      </c>
      <c r="E54" s="16">
        <v>109648782.04</v>
      </c>
      <c r="F54" s="16">
        <v>12830847.5</v>
      </c>
      <c r="G54" s="119">
        <f>1-(+F54/E54)</f>
        <v>0.8829823071329758</v>
      </c>
      <c r="H54" s="18"/>
    </row>
    <row r="55" spans="1:8" ht="15.75">
      <c r="A55" s="126" t="s">
        <v>122</v>
      </c>
      <c r="B55" s="48"/>
      <c r="C55" s="14"/>
      <c r="D55" s="15"/>
      <c r="E55" s="16"/>
      <c r="F55" s="16"/>
      <c r="G55" s="119"/>
      <c r="H55" s="18"/>
    </row>
    <row r="56" spans="1:8" ht="15">
      <c r="A56" s="49" t="s">
        <v>49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50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33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34</v>
      </c>
      <c r="B59" s="46"/>
      <c r="C59" s="14"/>
      <c r="D59" s="21"/>
      <c r="E59" s="70"/>
      <c r="F59" s="16"/>
      <c r="G59" s="120"/>
      <c r="H59" s="18"/>
    </row>
    <row r="60" spans="1:8" ht="15.75">
      <c r="A60" s="50"/>
      <c r="B60" s="25"/>
      <c r="C60" s="14"/>
      <c r="D60" s="21"/>
      <c r="E60" s="26"/>
      <c r="F60" s="26"/>
      <c r="G60" s="120"/>
      <c r="H60" s="2"/>
    </row>
    <row r="61" spans="1:8" ht="15.75">
      <c r="A61" s="28" t="s">
        <v>52</v>
      </c>
      <c r="B61" s="28"/>
      <c r="C61" s="29"/>
      <c r="D61" s="30">
        <f>SUM(D44:D57)</f>
        <v>2168</v>
      </c>
      <c r="E61" s="31">
        <f>SUM(E44:E60)</f>
        <v>207713230.86</v>
      </c>
      <c r="F61" s="31">
        <f>SUM(F44:F60)</f>
        <v>18449653.52</v>
      </c>
      <c r="G61" s="111">
        <f>1-(+F61/E61)</f>
        <v>0.9111772830088268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53</v>
      </c>
      <c r="B63" s="56"/>
      <c r="C63" s="56"/>
      <c r="D63" s="56"/>
      <c r="E63" s="56"/>
      <c r="F63" s="57">
        <f>F61+F39</f>
        <v>22005324.36</v>
      </c>
      <c r="G63" s="56"/>
      <c r="H63" s="2"/>
    </row>
    <row r="64" spans="1:8" ht="18">
      <c r="A64" s="55"/>
      <c r="B64" s="56"/>
      <c r="C64" s="56"/>
      <c r="D64" s="56"/>
      <c r="E64" s="56"/>
      <c r="F64" s="57"/>
      <c r="G64" s="56"/>
      <c r="H64" s="2"/>
    </row>
    <row r="65" spans="1:8" ht="15.75">
      <c r="A65" s="4" t="s">
        <v>55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57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SEPTEMBER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2</v>
      </c>
      <c r="E9" s="121">
        <v>75875</v>
      </c>
      <c r="F9" s="122">
        <v>-4072.5</v>
      </c>
      <c r="G9" s="119">
        <f>F9/E9</f>
        <v>-0.05367380560131796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626761</v>
      </c>
      <c r="F10" s="122">
        <v>97626</v>
      </c>
      <c r="G10" s="119">
        <f>F10/E10</f>
        <v>0.15576272295181098</v>
      </c>
      <c r="H10" s="18"/>
    </row>
    <row r="11" spans="1:8" ht="15.75">
      <c r="A11" s="112" t="s">
        <v>111</v>
      </c>
      <c r="B11" s="13"/>
      <c r="C11" s="14"/>
      <c r="D11" s="15"/>
      <c r="E11" s="121"/>
      <c r="F11" s="122"/>
      <c r="G11" s="119"/>
      <c r="H11" s="18"/>
    </row>
    <row r="12" spans="1:8" ht="15.75">
      <c r="A12" s="112" t="s">
        <v>28</v>
      </c>
      <c r="B12" s="13"/>
      <c r="C12" s="14"/>
      <c r="D12" s="15"/>
      <c r="E12" s="121"/>
      <c r="F12" s="122"/>
      <c r="G12" s="119"/>
      <c r="H12" s="18"/>
    </row>
    <row r="13" spans="1:8" ht="15.75">
      <c r="A13" s="112" t="s">
        <v>87</v>
      </c>
      <c r="B13" s="13"/>
      <c r="C13" s="14"/>
      <c r="D13" s="15">
        <v>23</v>
      </c>
      <c r="E13" s="121">
        <v>3239905</v>
      </c>
      <c r="F13" s="122">
        <v>595775</v>
      </c>
      <c r="G13" s="119">
        <f>F13/E13</f>
        <v>0.18388656457519587</v>
      </c>
      <c r="H13" s="18"/>
    </row>
    <row r="14" spans="1:8" ht="15.75">
      <c r="A14" s="112" t="s">
        <v>129</v>
      </c>
      <c r="B14" s="13"/>
      <c r="C14" s="14"/>
      <c r="D14" s="15"/>
      <c r="E14" s="121"/>
      <c r="F14" s="122"/>
      <c r="G14" s="119"/>
      <c r="H14" s="18"/>
    </row>
    <row r="15" spans="1:8" ht="15.75">
      <c r="A15" s="112" t="s">
        <v>132</v>
      </c>
      <c r="B15" s="13"/>
      <c r="C15" s="14"/>
      <c r="D15" s="15"/>
      <c r="E15" s="121"/>
      <c r="F15" s="122"/>
      <c r="G15" s="119"/>
      <c r="H15" s="18"/>
    </row>
    <row r="16" spans="1:8" ht="15.75">
      <c r="A16" s="112" t="s">
        <v>137</v>
      </c>
      <c r="B16" s="13"/>
      <c r="C16" s="14"/>
      <c r="D16" s="15"/>
      <c r="E16" s="121"/>
      <c r="F16" s="122"/>
      <c r="G16" s="119"/>
      <c r="H16" s="18"/>
    </row>
    <row r="17" spans="1:8" ht="15.75">
      <c r="A17" s="112" t="s">
        <v>93</v>
      </c>
      <c r="B17" s="13"/>
      <c r="C17" s="14"/>
      <c r="D17" s="15">
        <v>3</v>
      </c>
      <c r="E17" s="121">
        <v>967676</v>
      </c>
      <c r="F17" s="122">
        <v>202646</v>
      </c>
      <c r="G17" s="119">
        <f>F17/E17</f>
        <v>0.20941513481785226</v>
      </c>
      <c r="H17" s="18"/>
    </row>
    <row r="18" spans="1:8" ht="15.75">
      <c r="A18" s="114" t="s">
        <v>141</v>
      </c>
      <c r="B18" s="13"/>
      <c r="C18" s="14"/>
      <c r="D18" s="15">
        <v>1</v>
      </c>
      <c r="E18" s="121">
        <v>365982</v>
      </c>
      <c r="F18" s="122">
        <v>118779</v>
      </c>
      <c r="G18" s="119">
        <f>F18/E18</f>
        <v>0.3245487482990967</v>
      </c>
      <c r="H18" s="18"/>
    </row>
    <row r="19" spans="1:8" ht="15.75">
      <c r="A19" s="112" t="s">
        <v>17</v>
      </c>
      <c r="B19" s="13"/>
      <c r="C19" s="14"/>
      <c r="D19" s="15">
        <v>1</v>
      </c>
      <c r="E19" s="121">
        <v>1012916</v>
      </c>
      <c r="F19" s="122">
        <v>236301</v>
      </c>
      <c r="G19" s="119">
        <f>F19/E19</f>
        <v>0.23328785407674477</v>
      </c>
      <c r="H19" s="18"/>
    </row>
    <row r="20" spans="1:8" ht="15.75">
      <c r="A20" s="112" t="s">
        <v>68</v>
      </c>
      <c r="B20" s="13"/>
      <c r="C20" s="14"/>
      <c r="D20" s="15"/>
      <c r="E20" s="121"/>
      <c r="F20" s="122"/>
      <c r="G20" s="119"/>
      <c r="H20" s="18"/>
    </row>
    <row r="21" spans="1:8" ht="15.75">
      <c r="A21" s="112" t="s">
        <v>120</v>
      </c>
      <c r="B21" s="13"/>
      <c r="C21" s="14"/>
      <c r="D21" s="15">
        <v>1</v>
      </c>
      <c r="E21" s="121">
        <v>173930</v>
      </c>
      <c r="F21" s="122">
        <v>42473</v>
      </c>
      <c r="G21" s="119">
        <f aca="true" t="shared" si="0" ref="G21:G30">F21/E21</f>
        <v>0.24419594089576266</v>
      </c>
      <c r="H21" s="18"/>
    </row>
    <row r="22" spans="1:8" ht="15.75">
      <c r="A22" s="112" t="s">
        <v>20</v>
      </c>
      <c r="B22" s="13"/>
      <c r="C22" s="14"/>
      <c r="D22" s="15"/>
      <c r="E22" s="121"/>
      <c r="F22" s="122"/>
      <c r="G22" s="119"/>
      <c r="H22" s="18"/>
    </row>
    <row r="23" spans="1:8" ht="15.75">
      <c r="A23" s="112" t="s">
        <v>143</v>
      </c>
      <c r="B23" s="13"/>
      <c r="C23" s="14"/>
      <c r="D23" s="15">
        <v>3</v>
      </c>
      <c r="E23" s="121">
        <v>670614</v>
      </c>
      <c r="F23" s="122">
        <v>174392.5</v>
      </c>
      <c r="G23" s="119">
        <f t="shared" si="0"/>
        <v>0.26004899987175933</v>
      </c>
      <c r="H23" s="18"/>
    </row>
    <row r="24" spans="1:8" ht="15.75">
      <c r="A24" s="112" t="s">
        <v>21</v>
      </c>
      <c r="B24" s="13"/>
      <c r="C24" s="14"/>
      <c r="D24" s="15">
        <v>2</v>
      </c>
      <c r="E24" s="121">
        <v>645561</v>
      </c>
      <c r="F24" s="122">
        <v>92909</v>
      </c>
      <c r="G24" s="119">
        <f t="shared" si="0"/>
        <v>0.14391978449751455</v>
      </c>
      <c r="H24" s="18"/>
    </row>
    <row r="25" spans="1:8" ht="15.75">
      <c r="A25" s="113" t="s">
        <v>23</v>
      </c>
      <c r="B25" s="13"/>
      <c r="C25" s="14"/>
      <c r="D25" s="15">
        <v>4</v>
      </c>
      <c r="E25" s="121">
        <v>824482</v>
      </c>
      <c r="F25" s="122">
        <v>136501.5</v>
      </c>
      <c r="G25" s="119">
        <f t="shared" si="0"/>
        <v>0.16556031544654704</v>
      </c>
      <c r="H25" s="18"/>
    </row>
    <row r="26" spans="1:8" ht="15.75">
      <c r="A26" s="113" t="s">
        <v>24</v>
      </c>
      <c r="B26" s="13"/>
      <c r="C26" s="14"/>
      <c r="D26" s="15"/>
      <c r="E26" s="121"/>
      <c r="F26" s="122"/>
      <c r="G26" s="119"/>
      <c r="H26" s="18"/>
    </row>
    <row r="27" spans="1:8" ht="15.75">
      <c r="A27" s="114" t="s">
        <v>25</v>
      </c>
      <c r="B27" s="13"/>
      <c r="C27" s="14"/>
      <c r="D27" s="15"/>
      <c r="E27" s="121"/>
      <c r="F27" s="122"/>
      <c r="G27" s="119"/>
      <c r="H27" s="18"/>
    </row>
    <row r="28" spans="1:8" ht="15.75">
      <c r="A28" s="114" t="s">
        <v>26</v>
      </c>
      <c r="B28" s="13"/>
      <c r="C28" s="14"/>
      <c r="D28" s="15"/>
      <c r="E28" s="121"/>
      <c r="F28" s="122"/>
      <c r="G28" s="119"/>
      <c r="H28" s="18"/>
    </row>
    <row r="29" spans="1:8" ht="15.75">
      <c r="A29" s="114" t="s">
        <v>27</v>
      </c>
      <c r="B29" s="13"/>
      <c r="C29" s="14"/>
      <c r="D29" s="15">
        <v>1</v>
      </c>
      <c r="E29" s="121">
        <v>143516</v>
      </c>
      <c r="F29" s="122">
        <v>57046</v>
      </c>
      <c r="G29" s="119">
        <f t="shared" si="0"/>
        <v>0.39748878173862146</v>
      </c>
      <c r="H29" s="18"/>
    </row>
    <row r="30" spans="1:8" ht="15.75">
      <c r="A30" s="114" t="s">
        <v>78</v>
      </c>
      <c r="B30" s="13"/>
      <c r="C30" s="14"/>
      <c r="D30" s="15">
        <v>1</v>
      </c>
      <c r="E30" s="121">
        <v>167127</v>
      </c>
      <c r="F30" s="122">
        <v>61575</v>
      </c>
      <c r="G30" s="119">
        <f t="shared" si="0"/>
        <v>0.3684323897395394</v>
      </c>
      <c r="H30" s="18"/>
    </row>
    <row r="31" spans="1:8" ht="15.75">
      <c r="A31" s="114" t="s">
        <v>95</v>
      </c>
      <c r="B31" s="13"/>
      <c r="C31" s="14"/>
      <c r="D31" s="15"/>
      <c r="E31" s="121"/>
      <c r="F31" s="122"/>
      <c r="G31" s="119"/>
      <c r="H31" s="18"/>
    </row>
    <row r="32" spans="1:8" ht="15.75">
      <c r="A32" s="114" t="s">
        <v>135</v>
      </c>
      <c r="B32" s="13"/>
      <c r="C32" s="14"/>
      <c r="D32" s="15">
        <v>1</v>
      </c>
      <c r="E32" s="121">
        <v>171563</v>
      </c>
      <c r="F32" s="122">
        <v>44594</v>
      </c>
      <c r="G32" s="119">
        <f>F32/E32</f>
        <v>0.25992783991886365</v>
      </c>
      <c r="H32" s="18"/>
    </row>
    <row r="33" spans="1:8" ht="15.75">
      <c r="A33" s="114" t="s">
        <v>31</v>
      </c>
      <c r="B33" s="13"/>
      <c r="C33" s="14"/>
      <c r="D33" s="15"/>
      <c r="E33" s="121"/>
      <c r="F33" s="122"/>
      <c r="G33" s="119"/>
      <c r="H33" s="18"/>
    </row>
    <row r="34" spans="1:8" ht="15.75">
      <c r="A34" s="114" t="s">
        <v>91</v>
      </c>
      <c r="B34" s="13"/>
      <c r="C34" s="14"/>
      <c r="D34" s="15">
        <v>6</v>
      </c>
      <c r="E34" s="121">
        <v>2852271</v>
      </c>
      <c r="F34" s="122">
        <v>559588.5</v>
      </c>
      <c r="G34" s="119">
        <f>F34/E34</f>
        <v>0.19619050924684225</v>
      </c>
      <c r="H34" s="18"/>
    </row>
    <row r="35" spans="1:8" ht="15">
      <c r="A35" s="20" t="s">
        <v>32</v>
      </c>
      <c r="B35" s="13"/>
      <c r="C35" s="14"/>
      <c r="D35" s="21"/>
      <c r="E35" s="121"/>
      <c r="F35" s="122"/>
      <c r="G35" s="120"/>
      <c r="H35" s="18"/>
    </row>
    <row r="36" spans="1:8" ht="15">
      <c r="A36" s="20" t="s">
        <v>51</v>
      </c>
      <c r="B36" s="13"/>
      <c r="C36" s="14"/>
      <c r="D36" s="21"/>
      <c r="E36" s="121"/>
      <c r="F36" s="122"/>
      <c r="G36" s="120"/>
      <c r="H36" s="18"/>
    </row>
    <row r="37" spans="1:8" ht="15">
      <c r="A37" s="20" t="s">
        <v>34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35</v>
      </c>
      <c r="B39" s="28"/>
      <c r="C39" s="29"/>
      <c r="D39" s="30">
        <f>SUM(D9:D38)</f>
        <v>52</v>
      </c>
      <c r="E39" s="31">
        <f>SUM(E9:E38)</f>
        <v>11938179</v>
      </c>
      <c r="F39" s="31">
        <f>SUM(F9:F38)</f>
        <v>2416134</v>
      </c>
      <c r="G39" s="107">
        <f>F39/E39</f>
        <v>0.2023871479896557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36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37</v>
      </c>
      <c r="F42" s="39" t="s">
        <v>37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38</v>
      </c>
      <c r="F43" s="41" t="s">
        <v>8</v>
      </c>
      <c r="G43" s="110" t="s">
        <v>39</v>
      </c>
      <c r="H43" s="2"/>
    </row>
    <row r="44" spans="1:8" ht="15.75">
      <c r="A44" s="45" t="s">
        <v>40</v>
      </c>
      <c r="B44" s="46"/>
      <c r="C44" s="14"/>
      <c r="D44" s="15">
        <v>136</v>
      </c>
      <c r="E44" s="16">
        <v>25503160.75</v>
      </c>
      <c r="F44" s="16">
        <v>1213376.46</v>
      </c>
      <c r="G44" s="119">
        <f>1-(+F44/E44)</f>
        <v>0.9524225066887052</v>
      </c>
      <c r="H44" s="18"/>
    </row>
    <row r="45" spans="1:8" ht="15.75">
      <c r="A45" s="45" t="s">
        <v>41</v>
      </c>
      <c r="B45" s="46"/>
      <c r="C45" s="14"/>
      <c r="D45" s="15">
        <v>16</v>
      </c>
      <c r="E45" s="16">
        <v>608420.7</v>
      </c>
      <c r="F45" s="16">
        <v>50843.97</v>
      </c>
      <c r="G45" s="119">
        <f aca="true" t="shared" si="1" ref="G45:G54">1-(+F45/E45)</f>
        <v>0.9164328728460422</v>
      </c>
      <c r="H45" s="18"/>
    </row>
    <row r="46" spans="1:8" ht="15.75">
      <c r="A46" s="45" t="s">
        <v>42</v>
      </c>
      <c r="B46" s="46"/>
      <c r="C46" s="14"/>
      <c r="D46" s="15">
        <v>163</v>
      </c>
      <c r="E46" s="16">
        <v>24031878.07</v>
      </c>
      <c r="F46" s="16">
        <v>1262832.49</v>
      </c>
      <c r="G46" s="119">
        <f t="shared" si="1"/>
        <v>0.947451776913913</v>
      </c>
      <c r="H46" s="18"/>
    </row>
    <row r="47" spans="1:8" ht="15.75">
      <c r="A47" s="45" t="s">
        <v>43</v>
      </c>
      <c r="B47" s="46"/>
      <c r="C47" s="14"/>
      <c r="D47" s="15">
        <v>2</v>
      </c>
      <c r="E47" s="16">
        <v>834804.5</v>
      </c>
      <c r="F47" s="16">
        <v>38327.5</v>
      </c>
      <c r="G47" s="119">
        <f t="shared" si="1"/>
        <v>0.9540880529513197</v>
      </c>
      <c r="H47" s="18"/>
    </row>
    <row r="48" spans="1:8" ht="15.75">
      <c r="A48" s="45" t="s">
        <v>44</v>
      </c>
      <c r="B48" s="46"/>
      <c r="C48" s="14"/>
      <c r="D48" s="15">
        <v>119</v>
      </c>
      <c r="E48" s="16">
        <v>19415647.75</v>
      </c>
      <c r="F48" s="16">
        <v>1300793.04</v>
      </c>
      <c r="G48" s="119">
        <f t="shared" si="1"/>
        <v>0.933002851269796</v>
      </c>
      <c r="H48" s="18"/>
    </row>
    <row r="49" spans="1:8" ht="15.75">
      <c r="A49" s="45" t="s">
        <v>45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46</v>
      </c>
      <c r="B50" s="46"/>
      <c r="C50" s="14"/>
      <c r="D50" s="15">
        <v>17</v>
      </c>
      <c r="E50" s="16">
        <v>3247810</v>
      </c>
      <c r="F50" s="16">
        <v>249700.98</v>
      </c>
      <c r="G50" s="119">
        <f t="shared" si="1"/>
        <v>0.9231171219991318</v>
      </c>
      <c r="H50" s="18"/>
    </row>
    <row r="51" spans="1:8" ht="15.75">
      <c r="A51" s="45" t="s">
        <v>47</v>
      </c>
      <c r="B51" s="46"/>
      <c r="C51" s="14"/>
      <c r="D51" s="15">
        <v>4</v>
      </c>
      <c r="E51" s="16">
        <v>1181240</v>
      </c>
      <c r="F51" s="16">
        <v>31745</v>
      </c>
      <c r="G51" s="119">
        <f t="shared" si="1"/>
        <v>0.973125698418611</v>
      </c>
      <c r="H51" s="18"/>
    </row>
    <row r="52" spans="1:8" ht="15.75">
      <c r="A52" s="78" t="s">
        <v>48</v>
      </c>
      <c r="B52" s="46"/>
      <c r="C52" s="14"/>
      <c r="D52" s="15">
        <v>2</v>
      </c>
      <c r="E52" s="16">
        <v>717450</v>
      </c>
      <c r="F52" s="16">
        <v>9000</v>
      </c>
      <c r="G52" s="119">
        <f t="shared" si="1"/>
        <v>0.9874555718168514</v>
      </c>
      <c r="H52" s="18"/>
    </row>
    <row r="53" spans="1:8" ht="15.75">
      <c r="A53" s="79" t="s">
        <v>69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121</v>
      </c>
      <c r="B54" s="46"/>
      <c r="C54" s="14"/>
      <c r="D54" s="15">
        <v>1457</v>
      </c>
      <c r="E54" s="16">
        <v>104299039.35</v>
      </c>
      <c r="F54" s="16">
        <v>12144850.69</v>
      </c>
      <c r="G54" s="119">
        <f t="shared" si="1"/>
        <v>0.8835574060347278</v>
      </c>
      <c r="H54" s="18"/>
    </row>
    <row r="55" spans="1:8" ht="15.75">
      <c r="A55" s="126" t="s">
        <v>122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49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50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51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34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52</v>
      </c>
      <c r="B62" s="28"/>
      <c r="C62" s="29"/>
      <c r="D62" s="30">
        <f>SUM(D44:D58)</f>
        <v>1916</v>
      </c>
      <c r="E62" s="31">
        <f>SUM(E44:E61)</f>
        <v>179839451.12</v>
      </c>
      <c r="F62" s="31">
        <f>SUM(F44:F61)</f>
        <v>16301470.129999999</v>
      </c>
      <c r="G62" s="111">
        <f>1-(+F62/E62)</f>
        <v>0.9093554276968814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53</v>
      </c>
      <c r="B64" s="56"/>
      <c r="C64" s="56"/>
      <c r="D64" s="56"/>
      <c r="E64" s="56"/>
      <c r="F64" s="57">
        <f>F62+F39</f>
        <v>18717604.13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56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57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2017-11-09T20:26:40Z</dcterms:modified>
  <cp:category/>
  <cp:version/>
  <cp:contentType/>
  <cp:contentStatus/>
</cp:coreProperties>
</file>