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<sst xmlns="http://schemas.openxmlformats.org/spreadsheetml/2006/main" count="931" uniqueCount="149">
  <si>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</si>
  <si>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</si>
  <si>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</si>
  <si>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</si>
  <si>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</si>
  <si>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</si>
  <si>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</si>
  <si>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</si>
  <si>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</si>
  <si>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</si>
  <si>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</si>
  <si>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</si>
  <si>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</si>
  <si>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</si>
  <si>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</si>
  <si>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</si>
  <si>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</si>
  <si>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</si>
  <si>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</si>
  <si>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</si>
  <si>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</si>
  <si>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</si>
  <si>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</si>
  <si>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</si>
  <si>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</si>
  <si>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</si>
  <si>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</si>
  <si>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</si>
  <si>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</si>
  <si>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</si>
  <si>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</si>
  <si>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</si>
  <si>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</si>
  <si>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</si>
  <si>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</si>
  <si>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</si>
  <si>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</si>
  <si>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</si>
  <si>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</si>
  <si>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</si>
  <si>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</si>
  <si>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</si>
  <si>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</si>
  <si>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</si>
  <si>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</si>
  <si>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</si>
  <si>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</si>
  <si>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</si>
  <si>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</si>
  <si>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</si>
  <si>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</si>
  <si>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</si>
  <si>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</si>
  <si>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</si>
  <si>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</si>
  <si>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</si>
  <si>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</si>
  <si>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</si>
  <si>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</si>
  <si>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</si>
  <si>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</si>
  <si>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</si>
  <si>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</si>
  <si>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</si>
  <si>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</si>
  <si>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</si>
  <si>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</si>
  <si>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</si>
  <si>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</si>
  <si>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</si>
  <si>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</si>
  <si>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</si>
  <si>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</si>
  <si>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</si>
  <si>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 xml:space="preserve">   4 Card Poker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</si>
  <si>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</si>
  <si>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</si>
  <si>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</si>
  <si>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</si>
  <si>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</si>
  <si>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</si>
  <si>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</si>
  <si>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</si>
  <si>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</si>
  <si>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</si>
  <si>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</si>
  <si>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</si>
  <si>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</si>
  <si>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</si>
  <si>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</si>
  <si>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</si>
  <si>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</si>
  <si>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</si>
  <si>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</si>
  <si>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</si>
  <si>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</si>
  <si>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</si>
  <si>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</si>
  <si>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</si>
  <si>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</si>
  <si>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</si>
  <si>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</si>
  <si>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</si>
  <si>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</si>
  <si>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</si>
  <si>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</si>
  <si>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</si>
  <si>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</si>
  <si>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</si>
  <si>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</si>
  <si>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</si>
  <si>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</si>
  <si>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</si>
  <si>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</si>
  <si>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</si>
  <si>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</si>
  <si>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</si>
  <si>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</si>
  <si>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</si>
  <si>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</si>
  <si>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</si>
  <si>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</si>
  <si>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</si>
  <si>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</si>
  <si>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</si>
  <si>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</si>
  <si>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</si>
  <si>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</si>
  <si>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</si>
  <si>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</si>
  <si>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</si>
  <si>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</si>
  <si>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</si>
  <si>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</si>
  <si>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</si>
  <si>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</si>
  <si>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</si>
  <si>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</si>
  <si>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</si>
  <si>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</si>
  <si>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</si>
  <si>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</si>
  <si>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</si>
  <si>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</si>
  <si>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Baccarat</t>
  </si>
  <si>
    <t xml:space="preserve">   Dai Bac</t>
  </si>
  <si>
    <t xml:space="preserve">   Four Card Frenzy</t>
  </si>
  <si>
    <t>MONTH ENDED:    MAY 2018</t>
  </si>
  <si>
    <t xml:space="preserve">   Criss Cross Poker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</si>
</sst>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b/>
      <u val="single"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7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4" fontId="12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6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7" fillId="0" borderId="17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164" fontId="15" fillId="0" borderId="18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9" xfId="0" applyNumberFormat="1" applyFont="1" applyBorder="1" applyAlignment="1">
      <alignment horizontal="centerContinuous"/>
    </xf>
    <xf numFmtId="164" fontId="15" fillId="0" borderId="20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164" fontId="12" fillId="0" borderId="18" xfId="0" applyNumberFormat="1" applyFont="1" applyBorder="1" applyAlignment="1" applyProtection="1">
      <alignment/>
      <protection locked="0"/>
    </xf>
    <xf numFmtId="164" fontId="12" fillId="34" borderId="18" xfId="0" applyNumberFormat="1" applyFont="1" applyFill="1" applyBorder="1" applyAlignment="1" applyProtection="1">
      <alignment/>
      <protection locked="0"/>
    </xf>
    <xf numFmtId="40" fontId="12" fillId="36" borderId="12" xfId="0" applyNumberFormat="1" applyFont="1" applyFill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21" xfId="0" applyNumberFormat="1" applyFont="1" applyBorder="1" applyAlignment="1" applyProtection="1">
      <alignment horizontal="center"/>
      <protection locked="0"/>
    </xf>
    <xf numFmtId="40" fontId="12" fillId="0" borderId="21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2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147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122</v>
      </c>
      <c r="B11" s="13"/>
      <c r="C11" s="14"/>
      <c r="D11" s="15">
        <v>4</v>
      </c>
      <c r="E11" s="16">
        <v>895437</v>
      </c>
      <c r="F11" s="16">
        <v>25302</v>
      </c>
      <c r="G11" s="17">
        <f>F11/E11</f>
        <v>0.02825659426626329</v>
      </c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131</v>
      </c>
      <c r="B13" s="13"/>
      <c r="C13" s="14"/>
      <c r="D13" s="15">
        <v>1</v>
      </c>
      <c r="E13" s="16">
        <v>62616</v>
      </c>
      <c r="F13" s="16">
        <v>23737</v>
      </c>
      <c r="G13" s="17">
        <f>F13/E13</f>
        <v>0.3790884119074997</v>
      </c>
      <c r="H13" s="18"/>
    </row>
    <row r="14" spans="1:8" ht="15.75">
      <c r="A14" s="112" t="s">
        <v>57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136</v>
      </c>
      <c r="B15" s="13"/>
      <c r="C15" s="14"/>
      <c r="D15" s="15">
        <v>1</v>
      </c>
      <c r="E15" s="16">
        <v>201735</v>
      </c>
      <c r="F15" s="16">
        <v>47700</v>
      </c>
      <c r="G15" s="17">
        <f>F15/E15</f>
        <v>0.23644880660272138</v>
      </c>
      <c r="H15" s="18"/>
    </row>
    <row r="16" spans="1:8" ht="15.75">
      <c r="A16" s="112" t="s">
        <v>143</v>
      </c>
      <c r="B16" s="13"/>
      <c r="C16" s="14"/>
      <c r="D16" s="15">
        <v>1</v>
      </c>
      <c r="E16" s="16">
        <v>124257</v>
      </c>
      <c r="F16" s="16">
        <v>55698.5</v>
      </c>
      <c r="G16" s="17">
        <f>F16/E16</f>
        <v>0.4482524123389427</v>
      </c>
      <c r="H16" s="18"/>
    </row>
    <row r="17" spans="1:8" ht="15.75">
      <c r="A17" s="112" t="s">
        <v>13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14</v>
      </c>
      <c r="B18" s="13"/>
      <c r="C18" s="14"/>
      <c r="D18" s="15">
        <v>2</v>
      </c>
      <c r="E18" s="16">
        <v>651474</v>
      </c>
      <c r="F18" s="16">
        <v>137841.5</v>
      </c>
      <c r="G18" s="17">
        <f>F18/E18</f>
        <v>0.2115840386569533</v>
      </c>
      <c r="H18" s="18"/>
    </row>
    <row r="19" spans="1:8" ht="15.75">
      <c r="A19" s="112" t="s">
        <v>15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16</v>
      </c>
      <c r="B20" s="13"/>
      <c r="C20" s="14"/>
      <c r="D20" s="15">
        <v>1</v>
      </c>
      <c r="E20" s="16">
        <v>563354</v>
      </c>
      <c r="F20" s="16">
        <v>149482</v>
      </c>
      <c r="G20" s="17">
        <f aca="true" t="shared" si="0" ref="G20:G25">F20/E20</f>
        <v>0.26534292824760275</v>
      </c>
      <c r="H20" s="18"/>
    </row>
    <row r="21" spans="1:8" ht="15.75">
      <c r="A21" s="112" t="s">
        <v>145</v>
      </c>
      <c r="B21" s="13"/>
      <c r="C21" s="14"/>
      <c r="D21" s="15">
        <v>1</v>
      </c>
      <c r="E21" s="16">
        <v>269467</v>
      </c>
      <c r="F21" s="16">
        <v>43012</v>
      </c>
      <c r="G21" s="17">
        <f t="shared" si="0"/>
        <v>0.15961880304452863</v>
      </c>
      <c r="H21" s="18"/>
    </row>
    <row r="22" spans="1:8" ht="15.75">
      <c r="A22" s="112" t="s">
        <v>60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18</v>
      </c>
      <c r="B23" s="13"/>
      <c r="C23" s="14"/>
      <c r="D23" s="15">
        <v>5</v>
      </c>
      <c r="E23" s="16">
        <v>3421458</v>
      </c>
      <c r="F23" s="16">
        <v>449659</v>
      </c>
      <c r="G23" s="17">
        <f t="shared" si="0"/>
        <v>0.13142321197571327</v>
      </c>
      <c r="H23" s="18"/>
    </row>
    <row r="24" spans="1:8" ht="15.75">
      <c r="A24" s="112" t="s">
        <v>19</v>
      </c>
      <c r="B24" s="13"/>
      <c r="C24" s="14"/>
      <c r="D24" s="15">
        <v>2</v>
      </c>
      <c r="E24" s="16">
        <v>182883</v>
      </c>
      <c r="F24" s="16">
        <v>16646</v>
      </c>
      <c r="G24" s="17">
        <f t="shared" si="0"/>
        <v>0.09101994171136737</v>
      </c>
      <c r="H24" s="18"/>
    </row>
    <row r="25" spans="1:8" ht="15.75">
      <c r="A25" s="113" t="s">
        <v>20</v>
      </c>
      <c r="B25" s="13"/>
      <c r="C25" s="14"/>
      <c r="D25" s="15">
        <v>3</v>
      </c>
      <c r="E25" s="16">
        <v>546417</v>
      </c>
      <c r="F25" s="16">
        <v>50803</v>
      </c>
      <c r="G25" s="17">
        <f t="shared" si="0"/>
        <v>0.09297477933519638</v>
      </c>
      <c r="H25" s="18"/>
    </row>
    <row r="26" spans="1:8" ht="15.75">
      <c r="A26" s="113" t="s">
        <v>21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22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23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24</v>
      </c>
      <c r="B29" s="13"/>
      <c r="C29" s="14"/>
      <c r="D29" s="15">
        <v>1</v>
      </c>
      <c r="E29" s="19">
        <v>55455</v>
      </c>
      <c r="F29" s="19">
        <v>21208</v>
      </c>
      <c r="G29" s="17">
        <f>F29/E29</f>
        <v>0.38243620953926605</v>
      </c>
      <c r="H29" s="18"/>
    </row>
    <row r="30" spans="1:8" ht="15.75">
      <c r="A30" s="114" t="s">
        <v>25</v>
      </c>
      <c r="B30" s="13"/>
      <c r="C30" s="14"/>
      <c r="D30" s="15">
        <v>1</v>
      </c>
      <c r="E30" s="19">
        <v>245629</v>
      </c>
      <c r="F30" s="16">
        <v>85579</v>
      </c>
      <c r="G30" s="17">
        <f>F30/E30</f>
        <v>0.3484075577395177</v>
      </c>
      <c r="H30" s="18"/>
    </row>
    <row r="31" spans="1:8" ht="15.75">
      <c r="A31" s="114" t="s">
        <v>26</v>
      </c>
      <c r="B31" s="13"/>
      <c r="C31" s="14"/>
      <c r="D31" s="15">
        <v>16</v>
      </c>
      <c r="E31" s="19">
        <v>2398025</v>
      </c>
      <c r="F31" s="19">
        <v>417035</v>
      </c>
      <c r="G31" s="17">
        <f>F31/E31</f>
        <v>0.17390769487390664</v>
      </c>
      <c r="H31" s="18"/>
    </row>
    <row r="32" spans="1:8" ht="15.75">
      <c r="A32" s="114" t="s">
        <v>138</v>
      </c>
      <c r="B32" s="13"/>
      <c r="C32" s="14"/>
      <c r="D32" s="15"/>
      <c r="E32" s="19"/>
      <c r="F32" s="19"/>
      <c r="G32" s="17"/>
      <c r="H32" s="18"/>
    </row>
    <row r="33" spans="1:8" ht="15.75">
      <c r="A33" s="114" t="s">
        <v>113</v>
      </c>
      <c r="B33" s="13"/>
      <c r="C33" s="14"/>
      <c r="D33" s="15">
        <v>1</v>
      </c>
      <c r="E33" s="19">
        <v>197825</v>
      </c>
      <c r="F33" s="19">
        <v>25581</v>
      </c>
      <c r="G33" s="17">
        <f>F33/E33</f>
        <v>0.12931125995197776</v>
      </c>
      <c r="H33" s="18"/>
    </row>
    <row r="34" spans="1:8" ht="15.75">
      <c r="A34" s="114" t="s">
        <v>27</v>
      </c>
      <c r="B34" s="13"/>
      <c r="C34" s="14"/>
      <c r="D34" s="15">
        <v>1</v>
      </c>
      <c r="E34" s="19">
        <v>213152</v>
      </c>
      <c r="F34" s="19">
        <v>45114</v>
      </c>
      <c r="G34" s="17">
        <f>F34/E34</f>
        <v>0.21165177901216034</v>
      </c>
      <c r="H34" s="18"/>
    </row>
    <row r="35" spans="1:8" ht="15">
      <c r="A35" s="20" t="s">
        <v>28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29</v>
      </c>
      <c r="B36" s="13"/>
      <c r="C36" s="14"/>
      <c r="D36" s="21"/>
      <c r="E36" s="22"/>
      <c r="F36" s="19"/>
      <c r="G36" s="23"/>
      <c r="H36" s="18"/>
    </row>
    <row r="37" spans="1:8" ht="15">
      <c r="A37" s="20" t="s">
        <v>30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31</v>
      </c>
      <c r="B39" s="28"/>
      <c r="C39" s="29"/>
      <c r="D39" s="30">
        <f>SUM(D9:D38)</f>
        <v>41</v>
      </c>
      <c r="E39" s="31">
        <f>SUM(E9:E38)</f>
        <v>10029184</v>
      </c>
      <c r="F39" s="31">
        <f>SUM(F9:F38)</f>
        <v>1594398</v>
      </c>
      <c r="G39" s="32">
        <f>F39/E39</f>
        <v>0.1589758448942606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41" t="s">
        <v>35</v>
      </c>
      <c r="H43" s="2"/>
    </row>
    <row r="44" spans="1:8" ht="15.75">
      <c r="A44" s="45" t="s">
        <v>36</v>
      </c>
      <c r="B44" s="46"/>
      <c r="C44" s="14"/>
      <c r="D44" s="15">
        <v>121</v>
      </c>
      <c r="E44" s="16">
        <v>12026943.75</v>
      </c>
      <c r="F44" s="16">
        <v>699853.21</v>
      </c>
      <c r="G44" s="17">
        <f aca="true" t="shared" si="1" ref="G44:G50">1-(+F44/E44)</f>
        <v>0.9418095549004293</v>
      </c>
      <c r="H44" s="18"/>
    </row>
    <row r="45" spans="1:8" ht="15.75">
      <c r="A45" s="45" t="s">
        <v>37</v>
      </c>
      <c r="B45" s="46"/>
      <c r="C45" s="14"/>
      <c r="D45" s="15">
        <v>4</v>
      </c>
      <c r="E45" s="16">
        <v>1326836.57</v>
      </c>
      <c r="F45" s="16">
        <v>109319.02</v>
      </c>
      <c r="G45" s="17">
        <f t="shared" si="1"/>
        <v>0.9176092802446649</v>
      </c>
      <c r="H45" s="18"/>
    </row>
    <row r="46" spans="1:8" ht="15.75">
      <c r="A46" s="45" t="s">
        <v>38</v>
      </c>
      <c r="B46" s="46"/>
      <c r="C46" s="14"/>
      <c r="D46" s="15">
        <v>139</v>
      </c>
      <c r="E46" s="16">
        <v>10427423.75</v>
      </c>
      <c r="F46" s="16">
        <v>647704.15</v>
      </c>
      <c r="G46" s="17">
        <f t="shared" si="1"/>
        <v>0.9378845469860184</v>
      </c>
      <c r="H46" s="18"/>
    </row>
    <row r="47" spans="1:8" ht="15.75">
      <c r="A47" s="45" t="s">
        <v>39</v>
      </c>
      <c r="B47" s="46"/>
      <c r="C47" s="14"/>
      <c r="D47" s="15">
        <v>9</v>
      </c>
      <c r="E47" s="16">
        <v>1229977.5</v>
      </c>
      <c r="F47" s="16">
        <v>64802.24</v>
      </c>
      <c r="G47" s="17">
        <f t="shared" si="1"/>
        <v>0.9473142882695008</v>
      </c>
      <c r="H47" s="18"/>
    </row>
    <row r="48" spans="1:8" ht="15.75">
      <c r="A48" s="45" t="s">
        <v>40</v>
      </c>
      <c r="B48" s="46"/>
      <c r="C48" s="14"/>
      <c r="D48" s="15">
        <v>160</v>
      </c>
      <c r="E48" s="16">
        <v>12450692.37</v>
      </c>
      <c r="F48" s="16">
        <v>1074382.04</v>
      </c>
      <c r="G48" s="17">
        <f t="shared" si="1"/>
        <v>0.9137090526315846</v>
      </c>
      <c r="H48" s="18"/>
    </row>
    <row r="49" spans="1:8" ht="15.75">
      <c r="A49" s="45" t="s">
        <v>41</v>
      </c>
      <c r="B49" s="46"/>
      <c r="C49" s="14"/>
      <c r="D49" s="15">
        <v>16</v>
      </c>
      <c r="E49" s="16">
        <v>2105027</v>
      </c>
      <c r="F49" s="16">
        <v>-9311</v>
      </c>
      <c r="G49" s="17">
        <f t="shared" si="1"/>
        <v>1.0044232211748352</v>
      </c>
      <c r="H49" s="18"/>
    </row>
    <row r="50" spans="1:8" ht="15.75">
      <c r="A50" s="45" t="s">
        <v>42</v>
      </c>
      <c r="B50" s="46"/>
      <c r="C50" s="14"/>
      <c r="D50" s="15">
        <v>18</v>
      </c>
      <c r="E50" s="16">
        <v>2316721.56</v>
      </c>
      <c r="F50" s="16">
        <v>180359.19</v>
      </c>
      <c r="G50" s="17">
        <f t="shared" si="1"/>
        <v>0.9221489569078815</v>
      </c>
      <c r="H50" s="18"/>
    </row>
    <row r="51" spans="1:8" ht="15.75">
      <c r="A51" s="45" t="s">
        <v>43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44</v>
      </c>
      <c r="B52" s="46"/>
      <c r="C52" s="14"/>
      <c r="D52" s="15">
        <v>1</v>
      </c>
      <c r="E52" s="16">
        <v>71075</v>
      </c>
      <c r="F52" s="16">
        <v>14325</v>
      </c>
      <c r="G52" s="17">
        <f>1-(+F52/E52)</f>
        <v>0.7984523390784383</v>
      </c>
      <c r="H52" s="18"/>
    </row>
    <row r="53" spans="1:8" ht="15.75">
      <c r="A53" s="47" t="s">
        <v>65</v>
      </c>
      <c r="B53" s="48"/>
      <c r="C53" s="14"/>
      <c r="D53" s="15">
        <v>1004</v>
      </c>
      <c r="E53" s="16">
        <v>78272940.39</v>
      </c>
      <c r="F53" s="16">
        <v>9211802.32</v>
      </c>
      <c r="G53" s="17">
        <f>1-(+F53/E53)</f>
        <v>0.8823117890537701</v>
      </c>
      <c r="H53" s="18"/>
    </row>
    <row r="54" spans="1:8" ht="15.75">
      <c r="A54" s="47" t="s">
        <v>66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45</v>
      </c>
      <c r="B55" s="48"/>
      <c r="C55" s="14"/>
      <c r="D55" s="21"/>
      <c r="E55" s="26"/>
      <c r="F55" s="16"/>
      <c r="G55" s="23"/>
      <c r="H55" s="18"/>
    </row>
    <row r="56" spans="1:8" ht="15">
      <c r="A56" s="20" t="s">
        <v>46</v>
      </c>
      <c r="B56" s="46"/>
      <c r="C56" s="14"/>
      <c r="D56" s="21"/>
      <c r="E56" s="26"/>
      <c r="F56" s="16"/>
      <c r="G56" s="23"/>
      <c r="H56" s="18"/>
    </row>
    <row r="57" spans="1:8" ht="15">
      <c r="A57" s="20" t="s">
        <v>47</v>
      </c>
      <c r="B57" s="46"/>
      <c r="C57" s="14"/>
      <c r="D57" s="21"/>
      <c r="E57" s="22"/>
      <c r="F57" s="19"/>
      <c r="G57" s="23"/>
      <c r="H57" s="18"/>
    </row>
    <row r="58" spans="1:8" ht="15">
      <c r="A58" s="20" t="s">
        <v>30</v>
      </c>
      <c r="B58" s="46"/>
      <c r="C58" s="14"/>
      <c r="D58" s="21"/>
      <c r="E58" s="22"/>
      <c r="F58" s="19"/>
      <c r="G58" s="23"/>
      <c r="H58" s="18"/>
    </row>
    <row r="59" spans="1:8" ht="15.75">
      <c r="A59" s="50"/>
      <c r="B59" s="25"/>
      <c r="C59" s="14"/>
      <c r="D59" s="21"/>
      <c r="E59" s="26"/>
      <c r="F59" s="26"/>
      <c r="G59" s="23"/>
      <c r="H59" s="18"/>
    </row>
    <row r="60" spans="1:8" ht="15.75">
      <c r="A60" s="28" t="s">
        <v>48</v>
      </c>
      <c r="B60" s="28"/>
      <c r="C60" s="29"/>
      <c r="D60" s="30">
        <f>SUM(D44:D56)</f>
        <v>1472</v>
      </c>
      <c r="E60" s="31">
        <f>SUM(E44:E59)</f>
        <v>120227637.89</v>
      </c>
      <c r="F60" s="31">
        <f>SUM(F44:F59)</f>
        <v>11993236.17</v>
      </c>
      <c r="G60" s="32">
        <f>1-(+F60/E60)</f>
        <v>0.9002455975973429</v>
      </c>
      <c r="H60" s="18"/>
    </row>
    <row r="61" spans="1:8" ht="15">
      <c r="A61" s="51"/>
      <c r="B61" s="51"/>
      <c r="C61" s="51"/>
      <c r="D61" s="52"/>
      <c r="E61" s="53"/>
      <c r="F61" s="54"/>
      <c r="G61" s="54"/>
      <c r="H61" s="2"/>
    </row>
    <row r="62" spans="1:8" ht="18">
      <c r="A62" s="55" t="s">
        <v>49</v>
      </c>
      <c r="B62" s="56"/>
      <c r="C62" s="56"/>
      <c r="D62" s="56"/>
      <c r="E62" s="56"/>
      <c r="F62" s="57">
        <f>F60+F39</f>
        <v>13587634.17</v>
      </c>
      <c r="G62" s="56"/>
      <c r="H62" s="2"/>
    </row>
    <row r="63" spans="1:8" ht="18">
      <c r="A63" s="58"/>
      <c r="B63" s="59"/>
      <c r="C63" s="59"/>
      <c r="D63" s="59"/>
      <c r="E63" s="59"/>
      <c r="F63" s="57"/>
      <c r="G63" s="59"/>
      <c r="H63" s="2"/>
    </row>
    <row r="64" spans="1:8" ht="15.75">
      <c r="A64" s="4" t="s">
        <v>50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52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53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MAY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3</v>
      </c>
      <c r="E10" s="16">
        <v>1296987</v>
      </c>
      <c r="F10" s="16">
        <v>91922.5</v>
      </c>
      <c r="G10" s="119">
        <f>F10/E10</f>
        <v>0.0708738792293215</v>
      </c>
      <c r="H10" s="18"/>
    </row>
    <row r="11" spans="1:8" ht="15.75">
      <c r="A11" s="112" t="s">
        <v>141</v>
      </c>
      <c r="B11" s="13"/>
      <c r="C11" s="14"/>
      <c r="D11" s="15"/>
      <c r="E11" s="16"/>
      <c r="F11" s="16"/>
      <c r="G11" s="119"/>
      <c r="H11" s="18"/>
    </row>
    <row r="12" spans="1:8" ht="15.75">
      <c r="A12" s="112" t="s">
        <v>25</v>
      </c>
      <c r="B12" s="13"/>
      <c r="C12" s="14"/>
      <c r="D12" s="15">
        <v>1</v>
      </c>
      <c r="E12" s="16">
        <v>155494</v>
      </c>
      <c r="F12" s="16">
        <v>85207</v>
      </c>
      <c r="G12" s="119">
        <f>F12/E12</f>
        <v>0.5479761276962455</v>
      </c>
      <c r="H12" s="18"/>
    </row>
    <row r="13" spans="1:8" ht="15.75">
      <c r="A13" s="112" t="s">
        <v>82</v>
      </c>
      <c r="B13" s="13"/>
      <c r="C13" s="14"/>
      <c r="D13" s="15"/>
      <c r="E13" s="16"/>
      <c r="F13" s="16"/>
      <c r="G13" s="119"/>
      <c r="H13" s="18"/>
    </row>
    <row r="14" spans="1:8" ht="15.75">
      <c r="A14" s="112" t="s">
        <v>122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124</v>
      </c>
      <c r="B15" s="13"/>
      <c r="C15" s="14"/>
      <c r="D15" s="15">
        <v>21</v>
      </c>
      <c r="E15" s="16">
        <v>4008319</v>
      </c>
      <c r="F15" s="16">
        <v>1036802</v>
      </c>
      <c r="G15" s="119">
        <f>F15/E15</f>
        <v>0.2586625465687736</v>
      </c>
      <c r="H15" s="18"/>
    </row>
    <row r="16" spans="1:8" ht="15.75">
      <c r="A16" s="112" t="s">
        <v>128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88</v>
      </c>
      <c r="B17" s="13"/>
      <c r="C17" s="14"/>
      <c r="D17" s="15">
        <v>1</v>
      </c>
      <c r="E17" s="16">
        <v>762160</v>
      </c>
      <c r="F17" s="16">
        <v>26884</v>
      </c>
      <c r="G17" s="119">
        <f>F17/E17</f>
        <v>0.035273433399811066</v>
      </c>
      <c r="H17" s="18"/>
    </row>
    <row r="18" spans="1:8" ht="15.75">
      <c r="A18" s="114" t="s">
        <v>131</v>
      </c>
      <c r="B18" s="13"/>
      <c r="C18" s="14"/>
      <c r="D18" s="15"/>
      <c r="E18" s="16"/>
      <c r="F18" s="16"/>
      <c r="G18" s="119"/>
      <c r="H18" s="18"/>
    </row>
    <row r="19" spans="1:8" ht="15.75">
      <c r="A19" s="112" t="s">
        <v>15</v>
      </c>
      <c r="B19" s="13"/>
      <c r="C19" s="14"/>
      <c r="D19" s="15">
        <v>4</v>
      </c>
      <c r="E19" s="16">
        <v>1534738</v>
      </c>
      <c r="F19" s="16">
        <v>512808</v>
      </c>
      <c r="G19" s="119">
        <f>F19/E19</f>
        <v>0.33413390428854955</v>
      </c>
      <c r="H19" s="18"/>
    </row>
    <row r="20" spans="1:8" ht="15.75">
      <c r="A20" s="112" t="s">
        <v>63</v>
      </c>
      <c r="B20" s="13"/>
      <c r="C20" s="14"/>
      <c r="D20" s="15">
        <v>1</v>
      </c>
      <c r="E20" s="16">
        <v>18577</v>
      </c>
      <c r="F20" s="16">
        <v>6285</v>
      </c>
      <c r="G20" s="119">
        <f>F20/E20</f>
        <v>0.3383215804489422</v>
      </c>
      <c r="H20" s="18"/>
    </row>
    <row r="21" spans="1:8" ht="15.75">
      <c r="A21" s="112" t="s">
        <v>113</v>
      </c>
      <c r="B21" s="13"/>
      <c r="C21" s="14"/>
      <c r="D21" s="15">
        <v>1</v>
      </c>
      <c r="E21" s="16">
        <v>150438</v>
      </c>
      <c r="F21" s="16">
        <v>52877.5</v>
      </c>
      <c r="G21" s="119">
        <f>F21/E21</f>
        <v>0.3514903149470214</v>
      </c>
      <c r="H21" s="18"/>
    </row>
    <row r="22" spans="1:8" ht="15.75">
      <c r="A22" s="112" t="s">
        <v>19</v>
      </c>
      <c r="B22" s="13"/>
      <c r="C22" s="14"/>
      <c r="D22" s="15"/>
      <c r="E22" s="16"/>
      <c r="F22" s="16"/>
      <c r="G22" s="119"/>
      <c r="H22" s="18"/>
    </row>
    <row r="23" spans="1:8" ht="15.75">
      <c r="A23" s="112" t="s">
        <v>133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18</v>
      </c>
      <c r="B24" s="13"/>
      <c r="C24" s="14"/>
      <c r="D24" s="15">
        <v>1</v>
      </c>
      <c r="E24" s="16">
        <v>262314</v>
      </c>
      <c r="F24" s="16">
        <v>5922.5</v>
      </c>
      <c r="G24" s="119">
        <f>F24/E24</f>
        <v>0.022577902818759196</v>
      </c>
      <c r="H24" s="18"/>
    </row>
    <row r="25" spans="1:8" ht="15.75">
      <c r="A25" s="113" t="s">
        <v>20</v>
      </c>
      <c r="B25" s="13"/>
      <c r="C25" s="14"/>
      <c r="D25" s="15">
        <v>5</v>
      </c>
      <c r="E25" s="16">
        <v>1104579</v>
      </c>
      <c r="F25" s="16">
        <v>259415</v>
      </c>
      <c r="G25" s="119">
        <f>F25/E25</f>
        <v>0.23485418426386886</v>
      </c>
      <c r="H25" s="18"/>
    </row>
    <row r="26" spans="1:8" ht="15.75">
      <c r="A26" s="113" t="s">
        <v>21</v>
      </c>
      <c r="B26" s="13"/>
      <c r="C26" s="14"/>
      <c r="D26" s="15">
        <v>10</v>
      </c>
      <c r="E26" s="16">
        <v>150118</v>
      </c>
      <c r="F26" s="16">
        <v>150118</v>
      </c>
      <c r="G26" s="119">
        <f>F26/E26</f>
        <v>1</v>
      </c>
      <c r="H26" s="18"/>
    </row>
    <row r="27" spans="1:8" ht="15.75">
      <c r="A27" s="114" t="s">
        <v>22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23</v>
      </c>
      <c r="B28" s="13"/>
      <c r="C28" s="14"/>
      <c r="D28" s="15"/>
      <c r="E28" s="16">
        <v>33903</v>
      </c>
      <c r="F28" s="16">
        <v>653</v>
      </c>
      <c r="G28" s="119">
        <f aca="true" t="shared" si="0" ref="G28:G34">F28/E28</f>
        <v>0.0192608323747161</v>
      </c>
      <c r="H28" s="18"/>
    </row>
    <row r="29" spans="1:8" ht="15.75">
      <c r="A29" s="114" t="s">
        <v>24</v>
      </c>
      <c r="B29" s="13"/>
      <c r="C29" s="14"/>
      <c r="D29" s="15">
        <v>1</v>
      </c>
      <c r="E29" s="16">
        <v>162891</v>
      </c>
      <c r="F29" s="16">
        <v>67252.26</v>
      </c>
      <c r="G29" s="119">
        <f t="shared" si="0"/>
        <v>0.4128666408825533</v>
      </c>
      <c r="H29" s="18"/>
    </row>
    <row r="30" spans="1:8" ht="15.75">
      <c r="A30" s="114" t="s">
        <v>73</v>
      </c>
      <c r="B30" s="13"/>
      <c r="C30" s="14"/>
      <c r="D30" s="15">
        <v>1</v>
      </c>
      <c r="E30" s="16">
        <v>495012</v>
      </c>
      <c r="F30" s="16">
        <v>-75030</v>
      </c>
      <c r="G30" s="119">
        <f t="shared" si="0"/>
        <v>-0.15157208310101572</v>
      </c>
      <c r="H30" s="18"/>
    </row>
    <row r="31" spans="1:8" ht="15.75">
      <c r="A31" s="114" t="s">
        <v>90</v>
      </c>
      <c r="B31" s="13"/>
      <c r="C31" s="14"/>
      <c r="D31" s="15">
        <v>1</v>
      </c>
      <c r="E31" s="16">
        <v>234505</v>
      </c>
      <c r="F31" s="16">
        <v>27676.5</v>
      </c>
      <c r="G31" s="119">
        <f t="shared" si="0"/>
        <v>0.11802093771987804</v>
      </c>
      <c r="H31" s="18"/>
    </row>
    <row r="32" spans="1:8" ht="15.75">
      <c r="A32" s="114" t="s">
        <v>126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27</v>
      </c>
      <c r="B33" s="13"/>
      <c r="C33" s="14"/>
      <c r="D33" s="15">
        <v>2</v>
      </c>
      <c r="E33" s="16">
        <v>347315</v>
      </c>
      <c r="F33" s="16">
        <v>119165.47</v>
      </c>
      <c r="G33" s="119">
        <f t="shared" si="0"/>
        <v>0.3431048759771389</v>
      </c>
      <c r="H33" s="18"/>
    </row>
    <row r="34" spans="1:8" ht="15.75">
      <c r="A34" s="114" t="s">
        <v>86</v>
      </c>
      <c r="B34" s="13"/>
      <c r="C34" s="14"/>
      <c r="D34" s="15">
        <v>5</v>
      </c>
      <c r="E34" s="16">
        <v>3181161</v>
      </c>
      <c r="F34" s="16">
        <v>407934.5</v>
      </c>
      <c r="G34" s="119">
        <f t="shared" si="0"/>
        <v>0.12823447162844007</v>
      </c>
      <c r="H34" s="18"/>
    </row>
    <row r="35" spans="1:8" ht="15">
      <c r="A35" s="20" t="s">
        <v>28</v>
      </c>
      <c r="B35" s="13"/>
      <c r="C35" s="14"/>
      <c r="D35" s="21"/>
      <c r="E35" s="70">
        <v>17680</v>
      </c>
      <c r="F35" s="16">
        <v>3536</v>
      </c>
      <c r="G35" s="120"/>
      <c r="H35" s="18"/>
    </row>
    <row r="36" spans="1:8" ht="15">
      <c r="A36" s="20" t="s">
        <v>47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30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31</v>
      </c>
      <c r="B39" s="28"/>
      <c r="C39" s="29"/>
      <c r="D39" s="30">
        <f>SUM(D9:D38)</f>
        <v>58</v>
      </c>
      <c r="E39" s="31">
        <f>SUM(E9:E38)</f>
        <v>13916191</v>
      </c>
      <c r="F39" s="31">
        <f>SUM(F9:F38)</f>
        <v>2779429.23</v>
      </c>
      <c r="G39" s="107">
        <f>F39/E39</f>
        <v>0.19972629220165203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110" t="s">
        <v>35</v>
      </c>
      <c r="H43" s="2"/>
    </row>
    <row r="44" spans="1:8" ht="15.75">
      <c r="A44" s="45" t="s">
        <v>36</v>
      </c>
      <c r="B44" s="46"/>
      <c r="C44" s="14"/>
      <c r="D44" s="15">
        <v>82</v>
      </c>
      <c r="E44" s="122">
        <v>8864093.75</v>
      </c>
      <c r="F44" s="16">
        <v>455703.44</v>
      </c>
      <c r="G44" s="119">
        <f>1-(+F44/E44)</f>
        <v>0.9485899570951627</v>
      </c>
      <c r="H44" s="18"/>
    </row>
    <row r="45" spans="1:8" ht="15.75">
      <c r="A45" s="45" t="s">
        <v>37</v>
      </c>
      <c r="B45" s="46"/>
      <c r="C45" s="14"/>
      <c r="D45" s="15"/>
      <c r="E45" s="122"/>
      <c r="F45" s="16"/>
      <c r="G45" s="119"/>
      <c r="H45" s="18"/>
    </row>
    <row r="46" spans="1:8" ht="15.75">
      <c r="A46" s="45" t="s">
        <v>38</v>
      </c>
      <c r="B46" s="46"/>
      <c r="C46" s="14"/>
      <c r="D46" s="15">
        <v>176</v>
      </c>
      <c r="E46" s="122">
        <v>11243434</v>
      </c>
      <c r="F46" s="16">
        <v>706649.79</v>
      </c>
      <c r="G46" s="119">
        <f>1-(+F46/E46)</f>
        <v>0.9371500032819154</v>
      </c>
      <c r="H46" s="18"/>
    </row>
    <row r="47" spans="1:8" ht="15.75">
      <c r="A47" s="45" t="s">
        <v>39</v>
      </c>
      <c r="B47" s="46"/>
      <c r="C47" s="14"/>
      <c r="D47" s="15">
        <v>6</v>
      </c>
      <c r="E47" s="122">
        <v>3657603.25</v>
      </c>
      <c r="F47" s="16">
        <v>35773.75</v>
      </c>
      <c r="G47" s="119">
        <f>1-(+F47/E47)</f>
        <v>0.9902193465078531</v>
      </c>
      <c r="H47" s="18"/>
    </row>
    <row r="48" spans="1:8" ht="15.75">
      <c r="A48" s="45" t="s">
        <v>40</v>
      </c>
      <c r="B48" s="46"/>
      <c r="C48" s="14"/>
      <c r="D48" s="15">
        <v>110</v>
      </c>
      <c r="E48" s="122">
        <v>12945663.82</v>
      </c>
      <c r="F48" s="16">
        <v>983482.87</v>
      </c>
      <c r="G48" s="119">
        <f aca="true" t="shared" si="1" ref="G48:G54">1-(+F48/E48)</f>
        <v>0.9240299390070211</v>
      </c>
      <c r="H48" s="18"/>
    </row>
    <row r="49" spans="1:8" ht="15.75">
      <c r="A49" s="45" t="s">
        <v>41</v>
      </c>
      <c r="B49" s="46"/>
      <c r="C49" s="14"/>
      <c r="D49" s="15">
        <v>8</v>
      </c>
      <c r="E49" s="122">
        <v>1201887</v>
      </c>
      <c r="F49" s="16">
        <v>11323</v>
      </c>
      <c r="G49" s="119">
        <f t="shared" si="1"/>
        <v>0.9905789812187002</v>
      </c>
      <c r="H49" s="18"/>
    </row>
    <row r="50" spans="1:8" ht="15.75">
      <c r="A50" s="45" t="s">
        <v>42</v>
      </c>
      <c r="B50" s="46"/>
      <c r="C50" s="14"/>
      <c r="D50" s="15">
        <v>24</v>
      </c>
      <c r="E50" s="122">
        <v>2971363</v>
      </c>
      <c r="F50" s="16">
        <v>286601</v>
      </c>
      <c r="G50" s="119">
        <f t="shared" si="1"/>
        <v>0.9035456118959548</v>
      </c>
      <c r="H50" s="18"/>
    </row>
    <row r="51" spans="1:8" ht="15.75">
      <c r="A51" s="45" t="s">
        <v>43</v>
      </c>
      <c r="B51" s="46"/>
      <c r="C51" s="14"/>
      <c r="D51" s="15"/>
      <c r="E51" s="122"/>
      <c r="F51" s="16"/>
      <c r="G51" s="119"/>
      <c r="H51" s="18"/>
    </row>
    <row r="52" spans="1:8" ht="15.75">
      <c r="A52" s="78" t="s">
        <v>44</v>
      </c>
      <c r="B52" s="46"/>
      <c r="C52" s="14"/>
      <c r="D52" s="15">
        <v>7</v>
      </c>
      <c r="E52" s="122">
        <v>988200</v>
      </c>
      <c r="F52" s="16">
        <v>-46499</v>
      </c>
      <c r="G52" s="119">
        <f t="shared" si="1"/>
        <v>1.0470542400323821</v>
      </c>
      <c r="H52" s="18"/>
    </row>
    <row r="53" spans="1:8" ht="15.75">
      <c r="A53" s="79" t="s">
        <v>64</v>
      </c>
      <c r="B53" s="46"/>
      <c r="C53" s="14"/>
      <c r="D53" s="15"/>
      <c r="E53" s="122"/>
      <c r="F53" s="16"/>
      <c r="G53" s="119"/>
      <c r="H53" s="18"/>
    </row>
    <row r="54" spans="1:8" ht="15.75">
      <c r="A54" s="45" t="s">
        <v>114</v>
      </c>
      <c r="B54" s="46"/>
      <c r="C54" s="14"/>
      <c r="D54" s="15">
        <v>1089</v>
      </c>
      <c r="E54" s="122">
        <v>80669782.59</v>
      </c>
      <c r="F54" s="16">
        <v>9466752.11</v>
      </c>
      <c r="G54" s="119">
        <f t="shared" si="1"/>
        <v>0.8826481018535246</v>
      </c>
      <c r="H54" s="18"/>
    </row>
    <row r="55" spans="1:8" ht="15.75">
      <c r="A55" s="126" t="s">
        <v>115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45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46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47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30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48</v>
      </c>
      <c r="B62" s="28"/>
      <c r="C62" s="29"/>
      <c r="D62" s="30">
        <f>SUM(D44:D58)</f>
        <v>1502</v>
      </c>
      <c r="E62" s="31">
        <f>SUM(E44:E61)</f>
        <v>122542027.41</v>
      </c>
      <c r="F62" s="31">
        <f>SUM(F44:F61)</f>
        <v>11899786.959999999</v>
      </c>
      <c r="G62" s="111">
        <f>1-(+F62/E62)</f>
        <v>0.9028921977911644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49</v>
      </c>
      <c r="B64" s="56"/>
      <c r="C64" s="56"/>
      <c r="D64" s="56"/>
      <c r="E64" s="56"/>
      <c r="F64" s="57">
        <f>F62+F39</f>
        <v>14679216.19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51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52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53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MAY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21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358703</v>
      </c>
      <c r="F10" s="16">
        <v>103702.5</v>
      </c>
      <c r="G10" s="119">
        <f>F10/E10</f>
        <v>0.289104077746771</v>
      </c>
      <c r="H10" s="18"/>
    </row>
    <row r="11" spans="1:8" ht="15.75">
      <c r="A11" s="112" t="s">
        <v>81</v>
      </c>
      <c r="B11" s="13"/>
      <c r="C11" s="14"/>
      <c r="D11" s="15"/>
      <c r="E11" s="121"/>
      <c r="F11" s="16"/>
      <c r="G11" s="119"/>
      <c r="H11" s="18"/>
    </row>
    <row r="12" spans="1:8" ht="15.75">
      <c r="A12" s="112" t="s">
        <v>25</v>
      </c>
      <c r="B12" s="13"/>
      <c r="C12" s="14"/>
      <c r="D12" s="15"/>
      <c r="E12" s="121"/>
      <c r="F12" s="16"/>
      <c r="G12" s="119"/>
      <c r="H12" s="18"/>
    </row>
    <row r="13" spans="1:8" ht="15.75">
      <c r="A13" s="112" t="s">
        <v>82</v>
      </c>
      <c r="B13" s="13"/>
      <c r="C13" s="14"/>
      <c r="D13" s="15">
        <v>10</v>
      </c>
      <c r="E13" s="121">
        <v>1073416</v>
      </c>
      <c r="F13" s="16">
        <v>242587.5</v>
      </c>
      <c r="G13" s="119">
        <f aca="true" t="shared" si="0" ref="G13:G18">F13/E13</f>
        <v>0.2259957928706112</v>
      </c>
      <c r="H13" s="18"/>
    </row>
    <row r="14" spans="1:8" ht="15.75">
      <c r="A14" s="112" t="s">
        <v>142</v>
      </c>
      <c r="B14" s="13"/>
      <c r="C14" s="14"/>
      <c r="D14" s="15"/>
      <c r="E14" s="121"/>
      <c r="F14" s="16"/>
      <c r="G14" s="119"/>
      <c r="H14" s="18"/>
    </row>
    <row r="15" spans="1:8" ht="15.75">
      <c r="A15" s="112" t="s">
        <v>130</v>
      </c>
      <c r="B15" s="13"/>
      <c r="C15" s="14"/>
      <c r="D15" s="15">
        <v>1</v>
      </c>
      <c r="E15" s="121">
        <v>197240</v>
      </c>
      <c r="F15" s="16">
        <v>45231.5</v>
      </c>
      <c r="G15" s="119">
        <f t="shared" si="0"/>
        <v>0.22932214560940986</v>
      </c>
      <c r="H15" s="18"/>
    </row>
    <row r="16" spans="1:8" ht="15.75">
      <c r="A16" s="112" t="s">
        <v>140</v>
      </c>
      <c r="B16" s="13"/>
      <c r="C16" s="14"/>
      <c r="D16" s="15"/>
      <c r="E16" s="121"/>
      <c r="F16" s="16"/>
      <c r="G16" s="119"/>
      <c r="H16" s="18"/>
    </row>
    <row r="17" spans="1:8" ht="15.75">
      <c r="A17" s="112" t="s">
        <v>59</v>
      </c>
      <c r="B17" s="13"/>
      <c r="C17" s="14"/>
      <c r="D17" s="15">
        <v>1</v>
      </c>
      <c r="E17" s="121">
        <v>162441</v>
      </c>
      <c r="F17" s="16">
        <v>36739.5</v>
      </c>
      <c r="G17" s="119">
        <f t="shared" si="0"/>
        <v>0.22617134836648384</v>
      </c>
      <c r="H17" s="18"/>
    </row>
    <row r="18" spans="1:8" ht="15.75">
      <c r="A18" s="112" t="s">
        <v>14</v>
      </c>
      <c r="B18" s="13"/>
      <c r="C18" s="14"/>
      <c r="D18" s="15">
        <v>1</v>
      </c>
      <c r="E18" s="121">
        <v>516647</v>
      </c>
      <c r="F18" s="16">
        <v>99724.5</v>
      </c>
      <c r="G18" s="119">
        <f t="shared" si="0"/>
        <v>0.1930225085987144</v>
      </c>
      <c r="H18" s="18"/>
    </row>
    <row r="19" spans="1:8" ht="15.75">
      <c r="A19" s="112" t="s">
        <v>15</v>
      </c>
      <c r="B19" s="13"/>
      <c r="C19" s="14"/>
      <c r="D19" s="15"/>
      <c r="E19" s="121"/>
      <c r="F19" s="16"/>
      <c r="G19" s="119"/>
      <c r="H19" s="18"/>
    </row>
    <row r="20" spans="1:8" ht="15.75">
      <c r="A20" s="114" t="s">
        <v>144</v>
      </c>
      <c r="B20" s="13"/>
      <c r="C20" s="14"/>
      <c r="D20" s="15"/>
      <c r="E20" s="121"/>
      <c r="F20" s="16"/>
      <c r="G20" s="119"/>
      <c r="H20" s="18"/>
    </row>
    <row r="21" spans="1:8" ht="15.75">
      <c r="A21" s="112" t="s">
        <v>83</v>
      </c>
      <c r="B21" s="13"/>
      <c r="C21" s="14"/>
      <c r="D21" s="15"/>
      <c r="E21" s="121"/>
      <c r="F21" s="16"/>
      <c r="G21" s="119"/>
      <c r="H21" s="18"/>
    </row>
    <row r="22" spans="1:8" ht="15.75">
      <c r="A22" s="112" t="s">
        <v>113</v>
      </c>
      <c r="B22" s="13"/>
      <c r="C22" s="14"/>
      <c r="D22" s="15">
        <v>1</v>
      </c>
      <c r="E22" s="121">
        <v>135128</v>
      </c>
      <c r="F22" s="16">
        <v>41490.5</v>
      </c>
      <c r="G22" s="119">
        <f>F22/E22</f>
        <v>0.3070459120241549</v>
      </c>
      <c r="H22" s="18"/>
    </row>
    <row r="23" spans="1:8" ht="15.75">
      <c r="A23" s="112" t="s">
        <v>79</v>
      </c>
      <c r="B23" s="13"/>
      <c r="C23" s="14"/>
      <c r="D23" s="15">
        <v>1</v>
      </c>
      <c r="E23" s="121">
        <v>43006</v>
      </c>
      <c r="F23" s="16">
        <v>15091</v>
      </c>
      <c r="G23" s="119">
        <f>F23/E23</f>
        <v>0.35090452495000696</v>
      </c>
      <c r="H23" s="18"/>
    </row>
    <row r="24" spans="1:8" ht="15.75">
      <c r="A24" s="112" t="s">
        <v>84</v>
      </c>
      <c r="B24" s="13"/>
      <c r="C24" s="14"/>
      <c r="D24" s="15"/>
      <c r="E24" s="121"/>
      <c r="F24" s="16"/>
      <c r="G24" s="119"/>
      <c r="H24" s="18"/>
    </row>
    <row r="25" spans="1:8" ht="15.75">
      <c r="A25" s="113" t="s">
        <v>20</v>
      </c>
      <c r="B25" s="13"/>
      <c r="C25" s="14"/>
      <c r="D25" s="15">
        <v>1</v>
      </c>
      <c r="E25" s="121">
        <v>38112</v>
      </c>
      <c r="F25" s="16">
        <v>5057</v>
      </c>
      <c r="G25" s="119">
        <f>F25/E25</f>
        <v>0.13268786733837112</v>
      </c>
      <c r="H25" s="18"/>
    </row>
    <row r="26" spans="1:8" ht="15.75">
      <c r="A26" s="113" t="s">
        <v>21</v>
      </c>
      <c r="B26" s="13"/>
      <c r="C26" s="14"/>
      <c r="D26" s="15"/>
      <c r="E26" s="121"/>
      <c r="F26" s="16"/>
      <c r="G26" s="119"/>
      <c r="H26" s="18"/>
    </row>
    <row r="27" spans="1:8" ht="15.75">
      <c r="A27" s="114" t="s">
        <v>22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23</v>
      </c>
      <c r="B28" s="13"/>
      <c r="C28" s="14"/>
      <c r="D28" s="15"/>
      <c r="E28" s="16"/>
      <c r="F28" s="16"/>
      <c r="G28" s="119"/>
      <c r="H28" s="18"/>
    </row>
    <row r="29" spans="1:8" ht="15.75">
      <c r="A29" s="114" t="s">
        <v>24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121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85</v>
      </c>
      <c r="B31" s="13"/>
      <c r="C31" s="14"/>
      <c r="D31" s="15"/>
      <c r="E31" s="16"/>
      <c r="F31" s="16"/>
      <c r="G31" s="119"/>
      <c r="H31" s="18"/>
    </row>
    <row r="32" spans="1:8" ht="15.75">
      <c r="A32" s="114" t="s">
        <v>136</v>
      </c>
      <c r="B32" s="13"/>
      <c r="C32" s="14"/>
      <c r="D32" s="15">
        <v>1</v>
      </c>
      <c r="E32" s="16">
        <v>67458</v>
      </c>
      <c r="F32" s="16">
        <v>22617.5</v>
      </c>
      <c r="G32" s="119">
        <f>F32/E32</f>
        <v>0.33528269441726705</v>
      </c>
      <c r="H32" s="18"/>
    </row>
    <row r="33" spans="1:8" ht="15.75">
      <c r="A33" s="114" t="s">
        <v>27</v>
      </c>
      <c r="B33" s="13"/>
      <c r="C33" s="14"/>
      <c r="D33" s="15"/>
      <c r="E33" s="16"/>
      <c r="F33" s="16"/>
      <c r="G33" s="119"/>
      <c r="H33" s="18"/>
    </row>
    <row r="34" spans="1:8" ht="15.75">
      <c r="A34" s="114" t="s">
        <v>86</v>
      </c>
      <c r="B34" s="13"/>
      <c r="C34" s="14"/>
      <c r="D34" s="15"/>
      <c r="E34" s="16"/>
      <c r="F34" s="16"/>
      <c r="G34" s="119"/>
      <c r="H34" s="18"/>
    </row>
    <row r="35" spans="1:8" ht="15">
      <c r="A35" s="20" t="s">
        <v>28</v>
      </c>
      <c r="B35" s="13"/>
      <c r="C35" s="14"/>
      <c r="D35" s="21"/>
      <c r="E35" s="70"/>
      <c r="F35" s="16"/>
      <c r="G35" s="120"/>
      <c r="H35" s="18"/>
    </row>
    <row r="36" spans="1:8" ht="15">
      <c r="A36" s="20" t="s">
        <v>47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30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31</v>
      </c>
      <c r="B39" s="28"/>
      <c r="C39" s="29"/>
      <c r="D39" s="30">
        <f>SUM(D9:D38)</f>
        <v>20</v>
      </c>
      <c r="E39" s="31">
        <f>SUM(E9:E38)</f>
        <v>2592151</v>
      </c>
      <c r="F39" s="31">
        <f>SUM(F9:F38)</f>
        <v>612241.5</v>
      </c>
      <c r="G39" s="107">
        <f>F39/E39</f>
        <v>0.23619052285148512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110" t="s">
        <v>35</v>
      </c>
      <c r="H43" s="2"/>
    </row>
    <row r="44" spans="1:8" ht="15.75">
      <c r="A44" s="45" t="s">
        <v>36</v>
      </c>
      <c r="B44" s="46"/>
      <c r="C44" s="14"/>
      <c r="D44" s="15">
        <v>26</v>
      </c>
      <c r="E44" s="16">
        <v>2975906.7</v>
      </c>
      <c r="F44" s="16">
        <v>169713.05</v>
      </c>
      <c r="G44" s="119">
        <f>1-(+F44/E44)</f>
        <v>0.9429709775511443</v>
      </c>
      <c r="H44" s="18"/>
    </row>
    <row r="45" spans="1:8" ht="15.75">
      <c r="A45" s="45" t="s">
        <v>37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38</v>
      </c>
      <c r="B46" s="46"/>
      <c r="C46" s="14"/>
      <c r="D46" s="15">
        <v>156</v>
      </c>
      <c r="E46" s="16">
        <v>10037060.5</v>
      </c>
      <c r="F46" s="16">
        <v>773908.54</v>
      </c>
      <c r="G46" s="119">
        <f aca="true" t="shared" si="1" ref="G46:G52">1-(+F46/E46)</f>
        <v>0.9228949013508487</v>
      </c>
      <c r="H46" s="18"/>
    </row>
    <row r="47" spans="1:8" ht="15.75">
      <c r="A47" s="45" t="s">
        <v>39</v>
      </c>
      <c r="B47" s="46"/>
      <c r="C47" s="14"/>
      <c r="D47" s="15">
        <v>31</v>
      </c>
      <c r="E47" s="16">
        <v>1759350</v>
      </c>
      <c r="F47" s="16">
        <v>188205.6</v>
      </c>
      <c r="G47" s="119">
        <f t="shared" si="1"/>
        <v>0.8930254923693409</v>
      </c>
      <c r="H47" s="18"/>
    </row>
    <row r="48" spans="1:8" ht="15.75">
      <c r="A48" s="45" t="s">
        <v>40</v>
      </c>
      <c r="B48" s="46"/>
      <c r="C48" s="14"/>
      <c r="D48" s="15">
        <v>132</v>
      </c>
      <c r="E48" s="16">
        <v>7965653</v>
      </c>
      <c r="F48" s="16">
        <v>771838.88</v>
      </c>
      <c r="G48" s="119">
        <f t="shared" si="1"/>
        <v>0.90310412969282</v>
      </c>
      <c r="H48" s="18"/>
    </row>
    <row r="49" spans="1:8" ht="15.75">
      <c r="A49" s="45" t="s">
        <v>41</v>
      </c>
      <c r="B49" s="46"/>
      <c r="C49" s="14"/>
      <c r="D49" s="15">
        <v>6</v>
      </c>
      <c r="E49" s="16">
        <v>941371</v>
      </c>
      <c r="F49" s="16">
        <v>6381</v>
      </c>
      <c r="G49" s="119">
        <f t="shared" si="1"/>
        <v>0.9932215885129242</v>
      </c>
      <c r="H49" s="18"/>
    </row>
    <row r="50" spans="1:8" ht="15.75">
      <c r="A50" s="45" t="s">
        <v>42</v>
      </c>
      <c r="B50" s="46"/>
      <c r="C50" s="14"/>
      <c r="D50" s="15">
        <v>6</v>
      </c>
      <c r="E50" s="16">
        <v>991695</v>
      </c>
      <c r="F50" s="16">
        <v>124955</v>
      </c>
      <c r="G50" s="119">
        <f t="shared" si="1"/>
        <v>0.8739985580243925</v>
      </c>
      <c r="H50" s="18"/>
    </row>
    <row r="51" spans="1:8" ht="15.75">
      <c r="A51" s="45" t="s">
        <v>43</v>
      </c>
      <c r="B51" s="46"/>
      <c r="C51" s="14"/>
      <c r="D51" s="15">
        <v>1</v>
      </c>
      <c r="E51" s="16">
        <v>195580</v>
      </c>
      <c r="F51" s="16">
        <v>9880</v>
      </c>
      <c r="G51" s="119">
        <f t="shared" si="1"/>
        <v>0.9494835872788628</v>
      </c>
      <c r="H51" s="18"/>
    </row>
    <row r="52" spans="1:8" ht="15.75">
      <c r="A52" s="78" t="s">
        <v>44</v>
      </c>
      <c r="B52" s="46"/>
      <c r="C52" s="14"/>
      <c r="D52" s="15">
        <v>1</v>
      </c>
      <c r="E52" s="16">
        <v>545350</v>
      </c>
      <c r="F52" s="16">
        <v>3925</v>
      </c>
      <c r="G52" s="119">
        <f t="shared" si="1"/>
        <v>0.9928027872008802</v>
      </c>
      <c r="H52" s="18"/>
    </row>
    <row r="53" spans="1:8" ht="15.75">
      <c r="A53" s="79" t="s">
        <v>64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114</v>
      </c>
      <c r="B54" s="46"/>
      <c r="C54" s="14"/>
      <c r="D54" s="15">
        <v>535</v>
      </c>
      <c r="E54" s="16">
        <v>34765128.42</v>
      </c>
      <c r="F54" s="16">
        <v>3992253.46</v>
      </c>
      <c r="G54" s="119">
        <f>1-(+F54/E54)</f>
        <v>0.8851650017865805</v>
      </c>
      <c r="H54" s="18"/>
    </row>
    <row r="55" spans="1:8" ht="15.75">
      <c r="A55" s="126" t="s">
        <v>115</v>
      </c>
      <c r="B55" s="48"/>
      <c r="C55" s="14"/>
      <c r="D55" s="15"/>
      <c r="E55" s="16"/>
      <c r="F55" s="16"/>
      <c r="G55" s="119"/>
      <c r="H55" s="18"/>
    </row>
    <row r="56" spans="1:8" ht="15">
      <c r="A56" s="20" t="s">
        <v>45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46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47</v>
      </c>
      <c r="B58" s="46"/>
      <c r="C58" s="14"/>
      <c r="D58" s="21"/>
      <c r="E58" s="70"/>
      <c r="F58" s="16">
        <v>-0.29</v>
      </c>
      <c r="G58" s="120"/>
      <c r="H58" s="18"/>
    </row>
    <row r="59" spans="1:8" ht="15">
      <c r="A59" s="20" t="s">
        <v>30</v>
      </c>
      <c r="B59" s="46"/>
      <c r="C59" s="29"/>
      <c r="D59" s="21"/>
      <c r="E59" s="70"/>
      <c r="F59" s="16"/>
      <c r="G59" s="120"/>
      <c r="H59" s="18"/>
    </row>
    <row r="60" spans="1:8" ht="15.75">
      <c r="A60" s="50"/>
      <c r="B60" s="25"/>
      <c r="C60" s="51"/>
      <c r="D60" s="21"/>
      <c r="E60" s="26"/>
      <c r="F60" s="26"/>
      <c r="G60" s="120"/>
      <c r="H60" s="2"/>
    </row>
    <row r="61" spans="1:8" ht="18">
      <c r="A61" s="28" t="s">
        <v>48</v>
      </c>
      <c r="B61" s="28"/>
      <c r="C61" s="56"/>
      <c r="D61" s="30">
        <f>SUM(D44:D57)</f>
        <v>894</v>
      </c>
      <c r="E61" s="31">
        <f>SUM(E44:E60)</f>
        <v>60177094.620000005</v>
      </c>
      <c r="F61" s="31">
        <f>SUM(F44:F60)</f>
        <v>6041060.24</v>
      </c>
      <c r="G61" s="111">
        <f>1-(+F61/E61)</f>
        <v>0.8996119656798413</v>
      </c>
      <c r="H61" s="2"/>
    </row>
    <row r="62" spans="1:8" ht="18">
      <c r="A62" s="58"/>
      <c r="B62" s="59"/>
      <c r="C62" s="59"/>
      <c r="D62" s="52"/>
      <c r="E62" s="53"/>
      <c r="F62" s="54"/>
      <c r="G62" s="54"/>
      <c r="H62" s="2"/>
    </row>
    <row r="63" spans="1:8" ht="18">
      <c r="A63" s="55" t="s">
        <v>49</v>
      </c>
      <c r="B63" s="60"/>
      <c r="C63" s="60"/>
      <c r="D63" s="56"/>
      <c r="E63" s="56"/>
      <c r="F63" s="57">
        <f>F61+F39</f>
        <v>6653301.74</v>
      </c>
      <c r="G63" s="56"/>
      <c r="H63" s="2"/>
    </row>
    <row r="64" spans="1:8" ht="18">
      <c r="A64" s="55"/>
      <c r="B64" s="60"/>
      <c r="C64" s="60"/>
      <c r="D64" s="56"/>
      <c r="E64" s="56"/>
      <c r="F64" s="61"/>
      <c r="G64" s="60"/>
      <c r="H64" s="2"/>
    </row>
    <row r="65" spans="1:8" ht="15.75">
      <c r="A65" s="4" t="s">
        <v>51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52</v>
      </c>
      <c r="B66" s="60"/>
      <c r="C66" s="60"/>
      <c r="D66" s="60"/>
      <c r="E66" s="60"/>
      <c r="F66" s="61"/>
      <c r="G66" s="60"/>
      <c r="H66" s="2"/>
    </row>
    <row r="67" spans="1:8" ht="18">
      <c r="A67" s="4"/>
      <c r="B67" s="59"/>
      <c r="C67" s="59"/>
      <c r="D67" s="59"/>
      <c r="E67" s="59"/>
      <c r="F67" s="57"/>
      <c r="G67" s="59"/>
      <c r="H67" s="2"/>
    </row>
    <row r="68" ht="15">
      <c r="A68" s="62" t="s">
        <v>53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MAY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77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133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112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61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78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25</v>
      </c>
      <c r="B17" s="13"/>
      <c r="C17" s="14"/>
      <c r="D17" s="15">
        <v>1</v>
      </c>
      <c r="E17" s="16">
        <v>116350</v>
      </c>
      <c r="F17" s="16">
        <v>6781.5</v>
      </c>
      <c r="G17" s="17">
        <f>F17/E17</f>
        <v>0.058285345938977225</v>
      </c>
      <c r="H17" s="18"/>
    </row>
    <row r="18" spans="1:8" ht="15.75">
      <c r="A18" s="112" t="s">
        <v>14</v>
      </c>
      <c r="B18" s="13"/>
      <c r="C18" s="14"/>
      <c r="D18" s="15">
        <v>2</v>
      </c>
      <c r="E18" s="16">
        <v>205871</v>
      </c>
      <c r="F18" s="16">
        <v>40159.5</v>
      </c>
      <c r="G18" s="17">
        <f>F18/E18</f>
        <v>0.19507118535393522</v>
      </c>
      <c r="H18" s="18"/>
    </row>
    <row r="19" spans="1:8" ht="15.75">
      <c r="A19" s="112" t="s">
        <v>15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16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79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17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18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19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20</v>
      </c>
      <c r="B25" s="13"/>
      <c r="C25" s="14"/>
      <c r="D25" s="15">
        <v>1</v>
      </c>
      <c r="E25" s="16">
        <v>9939</v>
      </c>
      <c r="F25" s="16">
        <v>1025</v>
      </c>
      <c r="G25" s="17">
        <f>F25/E25</f>
        <v>0.1031290874333434</v>
      </c>
      <c r="H25" s="18"/>
    </row>
    <row r="26" spans="1:8" ht="15.75">
      <c r="A26" s="113" t="s">
        <v>21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22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23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24</v>
      </c>
      <c r="B29" s="13"/>
      <c r="C29" s="14"/>
      <c r="D29" s="15">
        <v>1</v>
      </c>
      <c r="E29" s="16">
        <v>6875</v>
      </c>
      <c r="F29" s="16">
        <v>-1432</v>
      </c>
      <c r="G29" s="17">
        <f>F29/E29</f>
        <v>-0.20829090909090908</v>
      </c>
      <c r="H29" s="18"/>
    </row>
    <row r="30" spans="1:8" ht="15.75">
      <c r="A30" s="114" t="s">
        <v>129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27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57</v>
      </c>
      <c r="B32" s="13"/>
      <c r="C32" s="14"/>
      <c r="D32" s="15">
        <v>1</v>
      </c>
      <c r="E32" s="16">
        <v>107853</v>
      </c>
      <c r="F32" s="16">
        <v>25918</v>
      </c>
      <c r="G32" s="17">
        <f>F32/E32</f>
        <v>0.24030856814367704</v>
      </c>
      <c r="H32" s="18"/>
    </row>
    <row r="33" spans="1:8" ht="15.75">
      <c r="A33" s="114" t="s">
        <v>71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135</v>
      </c>
      <c r="B34" s="13"/>
      <c r="C34" s="14"/>
      <c r="D34" s="15">
        <v>4</v>
      </c>
      <c r="E34" s="16">
        <v>281931</v>
      </c>
      <c r="F34" s="16">
        <v>121394.5</v>
      </c>
      <c r="G34" s="17">
        <f>F34/E34</f>
        <v>0.43058230559959704</v>
      </c>
      <c r="H34" s="18"/>
    </row>
    <row r="35" spans="1:8" ht="15">
      <c r="A35" s="20" t="s">
        <v>28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47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30</v>
      </c>
      <c r="B37" s="13"/>
      <c r="C37" s="14"/>
      <c r="D37" s="21"/>
      <c r="E37" s="70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31</v>
      </c>
      <c r="B39" s="28"/>
      <c r="C39" s="29"/>
      <c r="D39" s="30">
        <f>SUM(D9:D38)</f>
        <v>10</v>
      </c>
      <c r="E39" s="31">
        <f>SUM(E9:E38)</f>
        <v>728819</v>
      </c>
      <c r="F39" s="31">
        <f>SUM(F9:F38)</f>
        <v>193846.5</v>
      </c>
      <c r="G39" s="32">
        <f>F39/E39</f>
        <v>0.2659734447098662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41" t="s">
        <v>35</v>
      </c>
      <c r="H43" s="2"/>
    </row>
    <row r="44" spans="1:8" ht="15.75">
      <c r="A44" s="45" t="s">
        <v>36</v>
      </c>
      <c r="B44" s="46"/>
      <c r="C44" s="14"/>
      <c r="D44" s="15">
        <v>38</v>
      </c>
      <c r="E44" s="16">
        <v>3302096.15</v>
      </c>
      <c r="F44" s="16">
        <v>183207.15</v>
      </c>
      <c r="G44" s="17">
        <f>1-(+F44/E44)</f>
        <v>0.9445179238648154</v>
      </c>
      <c r="H44" s="18"/>
    </row>
    <row r="45" spans="1:8" ht="15.75">
      <c r="A45" s="45" t="s">
        <v>37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38</v>
      </c>
      <c r="B46" s="46"/>
      <c r="C46" s="14"/>
      <c r="D46" s="15">
        <v>46</v>
      </c>
      <c r="E46" s="16">
        <v>2531803.75</v>
      </c>
      <c r="F46" s="16">
        <v>220006.48</v>
      </c>
      <c r="G46" s="17">
        <f>1-(+F46/E46)</f>
        <v>0.9131028698413137</v>
      </c>
      <c r="H46" s="18"/>
    </row>
    <row r="47" spans="1:8" ht="15.75">
      <c r="A47" s="45" t="s">
        <v>39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40</v>
      </c>
      <c r="B48" s="46"/>
      <c r="C48" s="14"/>
      <c r="D48" s="15">
        <v>33</v>
      </c>
      <c r="E48" s="16">
        <v>3384176.7</v>
      </c>
      <c r="F48" s="16">
        <v>251526.39</v>
      </c>
      <c r="G48" s="17">
        <f>1-(+F48/E48)</f>
        <v>0.9256757515055286</v>
      </c>
      <c r="H48" s="18"/>
    </row>
    <row r="49" spans="1:8" ht="15.75">
      <c r="A49" s="45" t="s">
        <v>41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42</v>
      </c>
      <c r="B50" s="46"/>
      <c r="C50" s="14"/>
      <c r="D50" s="15">
        <v>4</v>
      </c>
      <c r="E50" s="16">
        <v>192405</v>
      </c>
      <c r="F50" s="16">
        <v>19495</v>
      </c>
      <c r="G50" s="17">
        <f>1-(+F50/E50)</f>
        <v>0.8986772693017333</v>
      </c>
      <c r="H50" s="18"/>
    </row>
    <row r="51" spans="1:8" ht="15.75">
      <c r="A51" s="45" t="s">
        <v>43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44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65</v>
      </c>
      <c r="B53" s="48"/>
      <c r="C53" s="14"/>
      <c r="D53" s="123">
        <v>325</v>
      </c>
      <c r="E53" s="124">
        <v>21953116.76</v>
      </c>
      <c r="F53" s="124">
        <v>2781803.4</v>
      </c>
      <c r="G53" s="17">
        <f>1-(+F53/E53)</f>
        <v>0.8732843527225881</v>
      </c>
      <c r="H53" s="18"/>
    </row>
    <row r="54" spans="1:8" ht="15.75">
      <c r="A54" s="45" t="s">
        <v>66</v>
      </c>
      <c r="B54" s="48"/>
      <c r="C54" s="14"/>
      <c r="D54" s="15"/>
      <c r="E54" s="16"/>
      <c r="F54" s="16"/>
      <c r="G54" s="17"/>
      <c r="H54" s="18"/>
    </row>
    <row r="55" spans="1:8" ht="15">
      <c r="A55" s="20" t="s">
        <v>45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46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47</v>
      </c>
      <c r="B57" s="46"/>
      <c r="C57" s="14"/>
      <c r="D57" s="21"/>
      <c r="E57" s="70"/>
      <c r="F57" s="16">
        <v>5</v>
      </c>
      <c r="G57" s="23"/>
      <c r="H57" s="18"/>
    </row>
    <row r="58" spans="1:8" ht="15">
      <c r="A58" s="20" t="s">
        <v>30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48</v>
      </c>
      <c r="B60" s="28"/>
      <c r="C60" s="29"/>
      <c r="D60" s="30">
        <f>SUM(D44:D56)</f>
        <v>446</v>
      </c>
      <c r="E60" s="31">
        <f>SUM(E44:E59)</f>
        <v>31363598.360000003</v>
      </c>
      <c r="F60" s="31">
        <f>SUM(F44:F59)</f>
        <v>3456043.42</v>
      </c>
      <c r="G60" s="32">
        <f>1-(F60/E60)</f>
        <v>0.8898071777246161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49</v>
      </c>
      <c r="B62" s="56"/>
      <c r="C62" s="59"/>
      <c r="D62" s="75"/>
      <c r="E62" s="56"/>
      <c r="F62" s="57">
        <f>F60+F39</f>
        <v>3649889.92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50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52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53</v>
      </c>
      <c r="B68" s="59"/>
      <c r="C68" s="59"/>
      <c r="D68" s="59"/>
      <c r="E68" s="59"/>
      <c r="F68" s="57"/>
      <c r="G68" s="5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82" customWidth="1"/>
    <col min="2" max="2" width="15.6640625" style="82" customWidth="1"/>
    <col min="3" max="3" width="3.6640625" style="82" customWidth="1"/>
    <col min="4" max="4" width="6.6640625" style="82" customWidth="1"/>
    <col min="5" max="6" width="14.6640625" style="82" customWidth="1"/>
    <col min="7" max="7" width="11.6640625" style="82" customWidth="1"/>
    <col min="8" max="8" width="3.6640625" style="82" customWidth="1"/>
    <col min="9" max="16384" width="8.88671875" style="82" customWidth="1"/>
  </cols>
  <sheetData>
    <row r="1" spans="1:8" ht="23.25">
      <c r="A1" s="81" t="s">
        <v>0</v>
      </c>
      <c r="B1" s="29"/>
      <c r="C1" s="29"/>
      <c r="D1" s="29"/>
      <c r="E1" s="29"/>
      <c r="F1" s="29"/>
      <c r="G1" s="29"/>
      <c r="H1" s="29"/>
    </row>
    <row r="2" spans="1:8" ht="23.25">
      <c r="A2" s="81" t="s">
        <v>1</v>
      </c>
      <c r="B2" s="29"/>
      <c r="C2" s="29"/>
      <c r="D2" s="29"/>
      <c r="E2" s="29"/>
      <c r="F2" s="29"/>
      <c r="G2" s="29"/>
      <c r="H2" s="29"/>
    </row>
    <row r="3" spans="1:8" ht="23.25">
      <c r="A3" s="1" t="str">
        <f>ARG!$A$3</f>
        <v>MONTH ENDED:    MAY 2018</v>
      </c>
      <c r="B3" s="29"/>
      <c r="C3" s="29"/>
      <c r="D3" s="29"/>
      <c r="E3" s="29"/>
      <c r="F3" s="29"/>
      <c r="G3" s="29"/>
      <c r="H3" s="29"/>
    </row>
    <row r="4" spans="1:8" ht="15">
      <c r="A4" s="97"/>
      <c r="B4" s="97"/>
      <c r="C4" s="97"/>
      <c r="D4" s="97"/>
      <c r="E4" s="97"/>
      <c r="F4" s="5"/>
      <c r="G4" s="5"/>
      <c r="H4" s="29"/>
    </row>
    <row r="5" spans="1:8" ht="23.25">
      <c r="A5" s="29"/>
      <c r="B5" s="97"/>
      <c r="C5" s="97"/>
      <c r="D5" s="98" t="s">
        <v>106</v>
      </c>
      <c r="E5" s="99"/>
      <c r="F5" s="8"/>
      <c r="G5" s="5"/>
      <c r="H5" s="100"/>
    </row>
    <row r="6" spans="1:8" ht="18">
      <c r="A6" s="37" t="s">
        <v>3</v>
      </c>
      <c r="B6" s="97"/>
      <c r="C6" s="97"/>
      <c r="D6" s="97"/>
      <c r="E6" s="97"/>
      <c r="F6" s="5"/>
      <c r="G6" s="5"/>
      <c r="H6" s="100"/>
    </row>
    <row r="7" spans="1:8" ht="15.75">
      <c r="A7" s="101"/>
      <c r="B7" s="101"/>
      <c r="C7" s="101"/>
      <c r="D7" s="101"/>
      <c r="E7" s="39" t="s">
        <v>4</v>
      </c>
      <c r="F7" s="39" t="s">
        <v>4</v>
      </c>
      <c r="G7" s="12" t="s">
        <v>5</v>
      </c>
      <c r="H7" s="38"/>
    </row>
    <row r="8" spans="1:8" ht="15.75">
      <c r="A8" s="101"/>
      <c r="B8" s="101"/>
      <c r="C8" s="101"/>
      <c r="D8" s="39" t="s">
        <v>6</v>
      </c>
      <c r="E8" s="39" t="s">
        <v>7</v>
      </c>
      <c r="F8" s="12" t="s">
        <v>8</v>
      </c>
      <c r="G8" s="12" t="s">
        <v>9</v>
      </c>
      <c r="H8" s="38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03"/>
    </row>
    <row r="10" spans="1:8" ht="15.75">
      <c r="A10" s="112" t="s">
        <v>11</v>
      </c>
      <c r="B10" s="13"/>
      <c r="C10" s="14"/>
      <c r="D10" s="15">
        <v>1</v>
      </c>
      <c r="E10" s="16">
        <v>130856</v>
      </c>
      <c r="F10" s="16">
        <v>30867.5</v>
      </c>
      <c r="G10" s="17">
        <f>F10/E10</f>
        <v>0.23588906890016506</v>
      </c>
      <c r="H10" s="103"/>
    </row>
    <row r="11" spans="1:8" ht="15.75">
      <c r="A11" s="112" t="s">
        <v>56</v>
      </c>
      <c r="B11" s="13"/>
      <c r="C11" s="14"/>
      <c r="D11" s="15"/>
      <c r="E11" s="16"/>
      <c r="F11" s="16"/>
      <c r="G11" s="17"/>
      <c r="H11" s="103"/>
    </row>
    <row r="12" spans="1:8" ht="15.75">
      <c r="A12" s="112" t="s">
        <v>69</v>
      </c>
      <c r="B12" s="13"/>
      <c r="C12" s="14"/>
      <c r="D12" s="15"/>
      <c r="E12" s="16"/>
      <c r="F12" s="16"/>
      <c r="G12" s="17"/>
      <c r="H12" s="103"/>
    </row>
    <row r="13" spans="1:8" ht="15.75">
      <c r="A13" s="112" t="s">
        <v>13</v>
      </c>
      <c r="B13" s="13"/>
      <c r="C13" s="14"/>
      <c r="D13" s="15"/>
      <c r="E13" s="16"/>
      <c r="F13" s="16"/>
      <c r="G13" s="17"/>
      <c r="H13" s="103"/>
    </row>
    <row r="14" spans="1:8" ht="15.75">
      <c r="A14" s="112" t="s">
        <v>71</v>
      </c>
      <c r="B14" s="13"/>
      <c r="C14" s="14"/>
      <c r="D14" s="15"/>
      <c r="E14" s="16"/>
      <c r="F14" s="16"/>
      <c r="G14" s="17"/>
      <c r="H14" s="103"/>
    </row>
    <row r="15" spans="1:8" ht="15.75">
      <c r="A15" s="112" t="s">
        <v>25</v>
      </c>
      <c r="B15" s="13"/>
      <c r="C15" s="14"/>
      <c r="D15" s="15">
        <v>2</v>
      </c>
      <c r="E15" s="16">
        <v>489102</v>
      </c>
      <c r="F15" s="16">
        <v>159552</v>
      </c>
      <c r="G15" s="17">
        <f>F15/E15</f>
        <v>0.326214163916729</v>
      </c>
      <c r="H15" s="103"/>
    </row>
    <row r="16" spans="1:8" ht="15.75">
      <c r="A16" s="112" t="s">
        <v>72</v>
      </c>
      <c r="B16" s="13"/>
      <c r="C16" s="14"/>
      <c r="D16" s="15"/>
      <c r="E16" s="16"/>
      <c r="F16" s="16"/>
      <c r="G16" s="17"/>
      <c r="H16" s="103"/>
    </row>
    <row r="17" spans="1:8" ht="15.75">
      <c r="A17" s="112" t="s">
        <v>113</v>
      </c>
      <c r="B17" s="13"/>
      <c r="C17" s="14"/>
      <c r="D17" s="15">
        <v>1</v>
      </c>
      <c r="E17" s="16">
        <v>54128</v>
      </c>
      <c r="F17" s="16">
        <v>9976</v>
      </c>
      <c r="G17" s="17">
        <f>F17/E17</f>
        <v>0.1843038723026899</v>
      </c>
      <c r="H17" s="103"/>
    </row>
    <row r="18" spans="1:8" ht="15.75">
      <c r="A18" s="112" t="s">
        <v>14</v>
      </c>
      <c r="B18" s="13"/>
      <c r="C18" s="14"/>
      <c r="D18" s="15"/>
      <c r="E18" s="16"/>
      <c r="F18" s="16"/>
      <c r="G18" s="17"/>
      <c r="H18" s="103"/>
    </row>
    <row r="19" spans="1:8" ht="15.75">
      <c r="A19" s="112" t="s">
        <v>16</v>
      </c>
      <c r="B19" s="13"/>
      <c r="C19" s="14"/>
      <c r="D19" s="15">
        <v>1</v>
      </c>
      <c r="E19" s="16">
        <v>495957</v>
      </c>
      <c r="F19" s="16">
        <v>121369</v>
      </c>
      <c r="G19" s="17">
        <f>F19/E19</f>
        <v>0.24471677988212687</v>
      </c>
      <c r="H19" s="103"/>
    </row>
    <row r="20" spans="1:8" ht="15.75">
      <c r="A20" s="112" t="s">
        <v>105</v>
      </c>
      <c r="B20" s="13"/>
      <c r="C20" s="14"/>
      <c r="D20" s="15"/>
      <c r="E20" s="16"/>
      <c r="F20" s="16"/>
      <c r="G20" s="17"/>
      <c r="H20" s="103"/>
    </row>
    <row r="21" spans="1:8" ht="15.75">
      <c r="A21" s="112" t="s">
        <v>107</v>
      </c>
      <c r="B21" s="13"/>
      <c r="C21" s="14"/>
      <c r="D21" s="15"/>
      <c r="E21" s="16"/>
      <c r="F21" s="16"/>
      <c r="G21" s="17"/>
      <c r="H21" s="103"/>
    </row>
    <row r="22" spans="1:8" ht="15.75">
      <c r="A22" s="112" t="s">
        <v>17</v>
      </c>
      <c r="B22" s="13"/>
      <c r="C22" s="14"/>
      <c r="D22" s="15"/>
      <c r="E22" s="16"/>
      <c r="F22" s="16"/>
      <c r="G22" s="17"/>
      <c r="H22" s="103"/>
    </row>
    <row r="23" spans="1:8" ht="15.75">
      <c r="A23" s="112" t="s">
        <v>120</v>
      </c>
      <c r="B23" s="13"/>
      <c r="C23" s="14"/>
      <c r="D23" s="15"/>
      <c r="E23" s="16"/>
      <c r="F23" s="16"/>
      <c r="G23" s="17"/>
      <c r="H23" s="103"/>
    </row>
    <row r="24" spans="1:8" ht="15.75">
      <c r="A24" s="112" t="s">
        <v>18</v>
      </c>
      <c r="B24" s="13"/>
      <c r="C24" s="14"/>
      <c r="D24" s="15">
        <v>2</v>
      </c>
      <c r="E24" s="16">
        <v>317979</v>
      </c>
      <c r="F24" s="16">
        <v>62830.5</v>
      </c>
      <c r="G24" s="17">
        <f>F24/E24</f>
        <v>0.19759323728925496</v>
      </c>
      <c r="H24" s="103"/>
    </row>
    <row r="25" spans="1:8" ht="15.75">
      <c r="A25" s="113" t="s">
        <v>20</v>
      </c>
      <c r="B25" s="13"/>
      <c r="C25" s="14"/>
      <c r="D25" s="15">
        <v>2</v>
      </c>
      <c r="E25" s="16">
        <v>51674</v>
      </c>
      <c r="F25" s="16">
        <v>13032</v>
      </c>
      <c r="G25" s="17">
        <f>F25/E25</f>
        <v>0.25219646243758953</v>
      </c>
      <c r="H25" s="103"/>
    </row>
    <row r="26" spans="1:8" ht="15.75">
      <c r="A26" s="113" t="s">
        <v>21</v>
      </c>
      <c r="B26" s="13"/>
      <c r="C26" s="14"/>
      <c r="D26" s="15">
        <v>4</v>
      </c>
      <c r="E26" s="16">
        <v>17898</v>
      </c>
      <c r="F26" s="16">
        <v>17898</v>
      </c>
      <c r="G26" s="17">
        <f>F26/E26</f>
        <v>1</v>
      </c>
      <c r="H26" s="103"/>
    </row>
    <row r="27" spans="1:8" ht="15.75">
      <c r="A27" s="114" t="s">
        <v>22</v>
      </c>
      <c r="B27" s="13"/>
      <c r="C27" s="14"/>
      <c r="D27" s="15"/>
      <c r="E27" s="16"/>
      <c r="F27" s="16"/>
      <c r="G27" s="17"/>
      <c r="H27" s="103"/>
    </row>
    <row r="28" spans="1:8" ht="15.75">
      <c r="A28" s="114" t="s">
        <v>23</v>
      </c>
      <c r="B28" s="13"/>
      <c r="C28" s="14"/>
      <c r="D28" s="15"/>
      <c r="E28" s="16">
        <v>4023</v>
      </c>
      <c r="F28" s="16">
        <v>2323</v>
      </c>
      <c r="G28" s="17">
        <f>F28/E28</f>
        <v>0.5774297787720607</v>
      </c>
      <c r="H28" s="103"/>
    </row>
    <row r="29" spans="1:8" ht="15.75">
      <c r="A29" s="114" t="s">
        <v>108</v>
      </c>
      <c r="B29" s="13"/>
      <c r="C29" s="14"/>
      <c r="D29" s="15">
        <v>1</v>
      </c>
      <c r="E29" s="16">
        <v>95762</v>
      </c>
      <c r="F29" s="16">
        <v>37447</v>
      </c>
      <c r="G29" s="17">
        <f>F29/E29</f>
        <v>0.39104237589022783</v>
      </c>
      <c r="H29" s="103"/>
    </row>
    <row r="30" spans="1:8" ht="15.75">
      <c r="A30" s="114" t="s">
        <v>138</v>
      </c>
      <c r="B30" s="13"/>
      <c r="C30" s="14"/>
      <c r="D30" s="15">
        <v>10</v>
      </c>
      <c r="E30" s="16">
        <v>819431</v>
      </c>
      <c r="F30" s="16">
        <v>141493</v>
      </c>
      <c r="G30" s="17">
        <f>F30/E30</f>
        <v>0.17267225672448322</v>
      </c>
      <c r="H30" s="103"/>
    </row>
    <row r="31" spans="1:8" ht="15.75">
      <c r="A31" s="114" t="s">
        <v>74</v>
      </c>
      <c r="B31" s="13"/>
      <c r="C31" s="14"/>
      <c r="D31" s="15"/>
      <c r="E31" s="16"/>
      <c r="F31" s="16"/>
      <c r="G31" s="17"/>
      <c r="H31" s="103"/>
    </row>
    <row r="32" spans="1:8" ht="15.75">
      <c r="A32" s="125" t="s">
        <v>111</v>
      </c>
      <c r="B32" s="13"/>
      <c r="C32" s="14"/>
      <c r="D32" s="15"/>
      <c r="E32" s="16"/>
      <c r="F32" s="16"/>
      <c r="G32" s="17"/>
      <c r="H32" s="103"/>
    </row>
    <row r="33" spans="1:8" ht="15.75">
      <c r="A33" s="114" t="s">
        <v>73</v>
      </c>
      <c r="B33" s="13"/>
      <c r="C33" s="14"/>
      <c r="D33" s="15"/>
      <c r="E33" s="16"/>
      <c r="F33" s="16"/>
      <c r="G33" s="17"/>
      <c r="H33" s="103"/>
    </row>
    <row r="34" spans="1:8" ht="15.75">
      <c r="A34" s="114" t="s">
        <v>109</v>
      </c>
      <c r="B34" s="13"/>
      <c r="C34" s="14"/>
      <c r="D34" s="15"/>
      <c r="E34" s="16"/>
      <c r="F34" s="16"/>
      <c r="G34" s="17"/>
      <c r="H34" s="103"/>
    </row>
    <row r="35" spans="1:8" ht="15">
      <c r="A35" s="20" t="s">
        <v>28</v>
      </c>
      <c r="B35" s="13"/>
      <c r="C35" s="14"/>
      <c r="D35" s="21"/>
      <c r="E35" s="70">
        <v>26215</v>
      </c>
      <c r="F35" s="16">
        <v>3850</v>
      </c>
      <c r="G35" s="23"/>
      <c r="H35" s="103"/>
    </row>
    <row r="36" spans="1:8" ht="15">
      <c r="A36" s="20" t="s">
        <v>47</v>
      </c>
      <c r="B36" s="13"/>
      <c r="C36" s="14"/>
      <c r="D36" s="21"/>
      <c r="E36" s="70"/>
      <c r="F36" s="16"/>
      <c r="G36" s="23"/>
      <c r="H36" s="103"/>
    </row>
    <row r="37" spans="1:8" ht="15">
      <c r="A37" s="20" t="s">
        <v>30</v>
      </c>
      <c r="B37" s="13"/>
      <c r="C37" s="14"/>
      <c r="D37" s="21"/>
      <c r="E37" s="22"/>
      <c r="F37" s="19"/>
      <c r="G37" s="23"/>
      <c r="H37" s="103"/>
    </row>
    <row r="38" spans="1:8" ht="15">
      <c r="A38" s="24"/>
      <c r="B38" s="25"/>
      <c r="C38" s="14"/>
      <c r="D38" s="21"/>
      <c r="E38" s="26"/>
      <c r="F38" s="26"/>
      <c r="G38" s="23"/>
      <c r="H38" s="103"/>
    </row>
    <row r="39" spans="1:8" ht="15.75">
      <c r="A39" s="27" t="s">
        <v>31</v>
      </c>
      <c r="B39" s="28"/>
      <c r="C39" s="29"/>
      <c r="D39" s="30">
        <f>SUM(D9:D38)</f>
        <v>24</v>
      </c>
      <c r="E39" s="31">
        <f>SUM(E9:E38)</f>
        <v>2503025</v>
      </c>
      <c r="F39" s="31">
        <f>SUM(F9:F38)</f>
        <v>600638</v>
      </c>
      <c r="G39" s="32">
        <f>F39/E39</f>
        <v>0.23996484254052597</v>
      </c>
      <c r="H39" s="104"/>
    </row>
    <row r="40" spans="1:8" ht="15.75">
      <c r="A40" s="33"/>
      <c r="B40" s="33"/>
      <c r="C40" s="33"/>
      <c r="D40" s="34"/>
      <c r="E40" s="35"/>
      <c r="F40" s="36"/>
      <c r="G40" s="36"/>
      <c r="H40" s="105"/>
    </row>
    <row r="41" spans="1:8" ht="18">
      <c r="A41" s="37" t="s">
        <v>32</v>
      </c>
      <c r="B41" s="38"/>
      <c r="C41" s="38"/>
      <c r="D41" s="39"/>
      <c r="E41" s="40"/>
      <c r="F41" s="41"/>
      <c r="G41" s="41"/>
      <c r="H41" s="105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39" t="s">
        <v>5</v>
      </c>
      <c r="H42" s="105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41" t="s">
        <v>35</v>
      </c>
      <c r="H43" s="105"/>
    </row>
    <row r="44" spans="1:8" ht="15.75">
      <c r="A44" s="45" t="s">
        <v>36</v>
      </c>
      <c r="B44" s="46"/>
      <c r="C44" s="14"/>
      <c r="D44" s="15">
        <v>37</v>
      </c>
      <c r="E44" s="16">
        <v>521846.9</v>
      </c>
      <c r="F44" s="16">
        <v>38199.52</v>
      </c>
      <c r="G44" s="17">
        <f>1-(+F44/E44)</f>
        <v>0.9267993735327353</v>
      </c>
      <c r="H44" s="103"/>
    </row>
    <row r="45" spans="1:8" ht="15.75">
      <c r="A45" s="45" t="s">
        <v>37</v>
      </c>
      <c r="B45" s="46"/>
      <c r="C45" s="14"/>
      <c r="D45" s="15"/>
      <c r="E45" s="16"/>
      <c r="F45" s="16"/>
      <c r="G45" s="17"/>
      <c r="H45" s="103"/>
    </row>
    <row r="46" spans="1:8" ht="15.75">
      <c r="A46" s="45" t="s">
        <v>38</v>
      </c>
      <c r="B46" s="46"/>
      <c r="C46" s="14"/>
      <c r="D46" s="15">
        <v>137</v>
      </c>
      <c r="E46" s="16">
        <v>4933599.5</v>
      </c>
      <c r="F46" s="16">
        <v>384504.96</v>
      </c>
      <c r="G46" s="17">
        <f aca="true" t="shared" si="0" ref="G46:G52">1-(+F46/E46)</f>
        <v>0.9220640102626896</v>
      </c>
      <c r="H46" s="103"/>
    </row>
    <row r="47" spans="1:8" ht="15.75">
      <c r="A47" s="45" t="s">
        <v>39</v>
      </c>
      <c r="B47" s="46"/>
      <c r="C47" s="14"/>
      <c r="D47" s="15">
        <v>25</v>
      </c>
      <c r="E47" s="16">
        <v>1359535</v>
      </c>
      <c r="F47" s="16">
        <v>105668</v>
      </c>
      <c r="G47" s="17">
        <f t="shared" si="0"/>
        <v>0.922276366551799</v>
      </c>
      <c r="H47" s="103"/>
    </row>
    <row r="48" spans="1:8" ht="15.75">
      <c r="A48" s="45" t="s">
        <v>40</v>
      </c>
      <c r="B48" s="46"/>
      <c r="C48" s="14"/>
      <c r="D48" s="15">
        <v>99</v>
      </c>
      <c r="E48" s="16">
        <v>4709239</v>
      </c>
      <c r="F48" s="16">
        <v>467380.63</v>
      </c>
      <c r="G48" s="17">
        <f t="shared" si="0"/>
        <v>0.900752408191642</v>
      </c>
      <c r="H48" s="103"/>
    </row>
    <row r="49" spans="1:8" ht="15.75">
      <c r="A49" s="45" t="s">
        <v>41</v>
      </c>
      <c r="B49" s="46"/>
      <c r="C49" s="14"/>
      <c r="D49" s="15">
        <v>2</v>
      </c>
      <c r="E49" s="16">
        <v>93708</v>
      </c>
      <c r="F49" s="16">
        <v>4326</v>
      </c>
      <c r="G49" s="17">
        <f t="shared" si="0"/>
        <v>0.9538353182225637</v>
      </c>
      <c r="H49" s="103"/>
    </row>
    <row r="50" spans="1:8" ht="15.75">
      <c r="A50" s="45" t="s">
        <v>42</v>
      </c>
      <c r="B50" s="46"/>
      <c r="C50" s="14"/>
      <c r="D50" s="15">
        <v>9</v>
      </c>
      <c r="E50" s="16">
        <v>1743070</v>
      </c>
      <c r="F50" s="16">
        <v>111550</v>
      </c>
      <c r="G50" s="17">
        <f t="shared" si="0"/>
        <v>0.9360037175787548</v>
      </c>
      <c r="H50" s="103"/>
    </row>
    <row r="51" spans="1:8" ht="15.75">
      <c r="A51" s="45" t="s">
        <v>43</v>
      </c>
      <c r="B51" s="46"/>
      <c r="C51" s="14"/>
      <c r="D51" s="15">
        <v>4</v>
      </c>
      <c r="E51" s="16">
        <v>705750</v>
      </c>
      <c r="F51" s="16">
        <v>31135</v>
      </c>
      <c r="G51" s="17">
        <f t="shared" si="0"/>
        <v>0.9558838115479986</v>
      </c>
      <c r="H51" s="103"/>
    </row>
    <row r="52" spans="1:8" ht="15.75">
      <c r="A52" s="45" t="s">
        <v>44</v>
      </c>
      <c r="B52" s="46"/>
      <c r="C52" s="14"/>
      <c r="D52" s="15">
        <v>2</v>
      </c>
      <c r="E52" s="16">
        <v>466050</v>
      </c>
      <c r="F52" s="16">
        <v>41525</v>
      </c>
      <c r="G52" s="17">
        <f t="shared" si="0"/>
        <v>0.9109001180130887</v>
      </c>
      <c r="H52" s="103"/>
    </row>
    <row r="53" spans="1:8" ht="15.75">
      <c r="A53" s="47" t="s">
        <v>64</v>
      </c>
      <c r="B53" s="46"/>
      <c r="C53" s="14"/>
      <c r="D53" s="15"/>
      <c r="E53" s="16"/>
      <c r="F53" s="16"/>
      <c r="G53" s="17"/>
      <c r="H53" s="103"/>
    </row>
    <row r="54" spans="1:8" ht="15.75">
      <c r="A54" s="45" t="s">
        <v>65</v>
      </c>
      <c r="B54" s="48"/>
      <c r="C54" s="14"/>
      <c r="D54" s="15">
        <v>545</v>
      </c>
      <c r="E54" s="16">
        <v>29195842.81</v>
      </c>
      <c r="F54" s="16">
        <v>3388905.43</v>
      </c>
      <c r="G54" s="17">
        <f>1-(+F54/E54)</f>
        <v>0.8839250693307866</v>
      </c>
      <c r="H54" s="103"/>
    </row>
    <row r="55" spans="1:8" ht="15.75">
      <c r="A55" s="45" t="s">
        <v>66</v>
      </c>
      <c r="B55" s="48"/>
      <c r="C55" s="14"/>
      <c r="D55" s="15">
        <v>10</v>
      </c>
      <c r="E55" s="16">
        <v>1039644.94</v>
      </c>
      <c r="F55" s="16">
        <v>61261.4</v>
      </c>
      <c r="G55" s="17">
        <f>1-(+F55/E55)</f>
        <v>0.9410746903649625</v>
      </c>
      <c r="H55" s="103"/>
    </row>
    <row r="56" spans="1:8" ht="15">
      <c r="A56" s="20" t="s">
        <v>45</v>
      </c>
      <c r="B56" s="48"/>
      <c r="C56" s="14"/>
      <c r="D56" s="21"/>
      <c r="E56" s="71"/>
      <c r="F56" s="16"/>
      <c r="G56" s="23"/>
      <c r="H56" s="103"/>
    </row>
    <row r="57" spans="1:8" ht="15">
      <c r="A57" s="20" t="s">
        <v>46</v>
      </c>
      <c r="B57" s="46"/>
      <c r="C57" s="14"/>
      <c r="D57" s="21"/>
      <c r="E57" s="71"/>
      <c r="F57" s="16"/>
      <c r="G57" s="23"/>
      <c r="H57" s="103"/>
    </row>
    <row r="58" spans="1:8" ht="15">
      <c r="A58" s="20" t="s">
        <v>47</v>
      </c>
      <c r="B58" s="46"/>
      <c r="C58" s="14"/>
      <c r="D58" s="21"/>
      <c r="E58" s="70"/>
      <c r="F58" s="16"/>
      <c r="G58" s="23"/>
      <c r="H58" s="103"/>
    </row>
    <row r="59" spans="1:8" ht="15">
      <c r="A59" s="20" t="s">
        <v>30</v>
      </c>
      <c r="B59" s="46"/>
      <c r="C59" s="14"/>
      <c r="D59" s="21"/>
      <c r="E59" s="70"/>
      <c r="F59" s="16"/>
      <c r="G59" s="23"/>
      <c r="H59" s="103"/>
    </row>
    <row r="60" spans="1:8" ht="15.75">
      <c r="A60" s="50"/>
      <c r="B60" s="25"/>
      <c r="C60" s="14"/>
      <c r="D60" s="21"/>
      <c r="E60" s="26"/>
      <c r="F60" s="26"/>
      <c r="G60" s="23"/>
      <c r="H60" s="103"/>
    </row>
    <row r="61" spans="1:8" ht="15.75">
      <c r="A61" s="28" t="s">
        <v>48</v>
      </c>
      <c r="B61" s="51"/>
      <c r="C61" s="51"/>
      <c r="D61" s="30">
        <f>SUM(D44:D57)</f>
        <v>870</v>
      </c>
      <c r="E61" s="31">
        <f>SUM(E44:E60)</f>
        <v>44768286.15</v>
      </c>
      <c r="F61" s="31">
        <f>SUM(F44:F60)</f>
        <v>4634455.94</v>
      </c>
      <c r="G61" s="32">
        <f>1-(F61/E61)</f>
        <v>0.8964790404423377</v>
      </c>
      <c r="H61" s="100"/>
    </row>
    <row r="62" spans="1:8" ht="18">
      <c r="A62" s="55"/>
      <c r="B62" s="56"/>
      <c r="C62" s="56"/>
      <c r="D62" s="74"/>
      <c r="E62" s="53"/>
      <c r="F62" s="54"/>
      <c r="G62" s="54"/>
      <c r="H62" s="102"/>
    </row>
    <row r="63" spans="1:8" ht="18">
      <c r="A63" s="55" t="s">
        <v>49</v>
      </c>
      <c r="B63" s="56"/>
      <c r="C63" s="56"/>
      <c r="D63" s="75"/>
      <c r="E63" s="56"/>
      <c r="F63" s="57">
        <f>F61+F39</f>
        <v>5235093.94</v>
      </c>
      <c r="G63" s="56"/>
      <c r="H63" s="102"/>
    </row>
    <row r="64" spans="1:8" ht="18">
      <c r="A64" s="55"/>
      <c r="B64" s="56"/>
      <c r="C64" s="56"/>
      <c r="D64" s="75"/>
      <c r="E64" s="56"/>
      <c r="F64" s="57"/>
      <c r="G64" s="56"/>
      <c r="H64" s="102"/>
    </row>
    <row r="65" spans="1:8" ht="15.75">
      <c r="A65" s="4" t="s">
        <v>50</v>
      </c>
      <c r="B65" s="60"/>
      <c r="C65" s="60"/>
      <c r="D65" s="60"/>
      <c r="E65" s="60"/>
      <c r="F65" s="61"/>
      <c r="G65" s="60"/>
      <c r="H65" s="38"/>
    </row>
    <row r="66" spans="1:8" ht="15.75">
      <c r="A66" s="4" t="s">
        <v>51</v>
      </c>
      <c r="B66" s="60"/>
      <c r="C66" s="60"/>
      <c r="D66" s="60"/>
      <c r="E66" s="60"/>
      <c r="F66" s="61"/>
      <c r="G66" s="60"/>
      <c r="H66" s="38"/>
    </row>
    <row r="67" spans="1:8" ht="15.75">
      <c r="A67" s="4" t="s">
        <v>52</v>
      </c>
      <c r="B67" s="60"/>
      <c r="C67" s="60"/>
      <c r="D67" s="60"/>
      <c r="E67" s="60"/>
      <c r="F67" s="61"/>
      <c r="G67" s="60"/>
      <c r="H67" s="38"/>
    </row>
    <row r="68" spans="1:8" ht="18">
      <c r="A68" s="4"/>
      <c r="B68" s="60"/>
      <c r="C68" s="60"/>
      <c r="D68" s="60"/>
      <c r="E68" s="60"/>
      <c r="F68" s="61"/>
      <c r="G68" s="60"/>
      <c r="H68" s="102"/>
    </row>
    <row r="69" spans="1:8" ht="18">
      <c r="A69" s="62" t="s">
        <v>53</v>
      </c>
      <c r="B69" s="59"/>
      <c r="C69" s="59"/>
      <c r="D69" s="59"/>
      <c r="E69" s="59"/>
      <c r="F69" s="57"/>
      <c r="G69" s="59"/>
      <c r="H69" s="102"/>
    </row>
    <row r="70" spans="1:8" ht="15.75">
      <c r="A70" s="95"/>
      <c r="B70" s="29"/>
      <c r="C70" s="29"/>
      <c r="H70" s="29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3.5"/>
  <cols>
    <col min="1" max="1" width="39.6640625" style="82" customWidth="1"/>
    <col min="2" max="2" width="27.6640625" style="82" customWidth="1"/>
    <col min="3" max="16384" width="9.6640625" style="82" customWidth="1"/>
  </cols>
  <sheetData>
    <row r="1" spans="1:4" ht="23.25">
      <c r="A1" s="81" t="s">
        <v>0</v>
      </c>
      <c r="B1" s="56"/>
      <c r="C1" s="57"/>
      <c r="D1" s="56"/>
    </row>
    <row r="2" spans="1:4" ht="23.25">
      <c r="A2" s="81" t="s">
        <v>1</v>
      </c>
      <c r="B2" s="56"/>
      <c r="C2" s="29"/>
      <c r="D2" s="29"/>
    </row>
    <row r="3" spans="1:4" ht="23.25">
      <c r="A3" s="81" t="s">
        <v>94</v>
      </c>
      <c r="B3" s="56"/>
      <c r="C3" s="29"/>
      <c r="D3" s="29"/>
    </row>
    <row r="4" spans="1:4" ht="23.25">
      <c r="A4" s="81" t="str">
        <f>ARG!$A$3</f>
        <v>MONTH ENDED:    MAY 2018</v>
      </c>
      <c r="B4" s="56"/>
      <c r="C4" s="29"/>
      <c r="D4" s="29"/>
    </row>
    <row r="5" spans="1:4" ht="24" thickBot="1">
      <c r="A5" s="81"/>
      <c r="B5" s="56"/>
      <c r="C5" s="29"/>
      <c r="D5" s="29"/>
    </row>
    <row r="6" spans="1:4" ht="21" thickTop="1">
      <c r="A6" s="83" t="s">
        <v>95</v>
      </c>
      <c r="B6" s="84">
        <f>ARG!$D$39+LADYLUCK!$D$39+HOLLYWOOD!$D$40+HARNKC!$D$40+ISLE!$D$39+AMERKC!$D$39+AMERSC!$D$39+STJO!$D$39+LAGRANGE!$D$39+ISLEBV!$D$39+LUMIERE!$D$39+RIVERCITY!$D$39+CAPE!$D$39</f>
        <v>537</v>
      </c>
      <c r="C6" s="85"/>
      <c r="D6" s="29"/>
    </row>
    <row r="7" spans="1:4" ht="20.25">
      <c r="A7" s="86" t="s">
        <v>96</v>
      </c>
      <c r="B7" s="87">
        <f>ARG!$E$39+LADYLUCK!$E$39+HOLLYWOOD!$E$40+HARNKC!$E$40+ISLE!$E$39+AMERKC!$E$39+AMERSC!$E$39+STJO!$E$39+LAGRANGE!$E$39+ISLEBV!$E$39+LUMIERE!$E$39+RIVERCITY!$E$39+CAPE!$E$39</f>
        <v>104451493</v>
      </c>
      <c r="C7" s="85"/>
      <c r="D7" s="29"/>
    </row>
    <row r="8" spans="1:4" ht="20.25">
      <c r="A8" s="86" t="s">
        <v>97</v>
      </c>
      <c r="B8" s="87">
        <f>ARG!$F$39+LADYLUCK!$F$39+HOLLYWOOD!$F$40+HARNKC!$F$40+ISLE!$F$39+AMERKC!$F$39+AMERSC!$F$39+STJO!$F$39+LAGRANGE!$F$39+ISLEBV!$F$39+LUMIERE!$F$39+RIVERCITY!$F$39+CAPE!$F$39</f>
        <v>19647988.39</v>
      </c>
      <c r="C8" s="85"/>
      <c r="D8" s="29"/>
    </row>
    <row r="9" spans="1:4" ht="20.25">
      <c r="A9" s="86" t="s">
        <v>98</v>
      </c>
      <c r="B9" s="88">
        <f>B8/B7</f>
        <v>0.18810634319990047</v>
      </c>
      <c r="C9" s="85"/>
      <c r="D9" s="29"/>
    </row>
    <row r="10" spans="1:4" ht="20.25">
      <c r="A10" s="89"/>
      <c r="B10" s="90"/>
      <c r="C10" s="85"/>
      <c r="D10" s="29"/>
    </row>
    <row r="11" spans="1:4" ht="20.25">
      <c r="A11" s="86" t="s">
        <v>99</v>
      </c>
      <c r="B11" s="91">
        <f>ARG!$D$60+LADYLUCK!$D$60+HOLLYWOOD!$D$62+HARNKC!$D$62+ISLE!$D$61+AMERKC!$D$61+AMERSC!$D$61+STJO!$D$60+LAGRANGE!$D$60+ISLEBV!$D$61+LUMIERE!$D$62+RIVERCITY!$D$62+CAPE!$D$61</f>
        <v>16808</v>
      </c>
      <c r="C11" s="85"/>
      <c r="D11" s="29"/>
    </row>
    <row r="12" spans="1:4" ht="20.25">
      <c r="A12" s="86" t="s">
        <v>100</v>
      </c>
      <c r="B12" s="87">
        <f>ARG!$E$60+LADYLUCK!$E$60+HOLLYWOOD!$E$62+HARNKC!$E$62+ISLE!$E$61+AMERKC!$E$61+AMERSC!$E$61+STJO!$E$60+LAGRANGE!$E$60+ISLEBV!$E$61+LUMIERE!$E$62+RIVERCITY!$E$62+CAPE!$E$61</f>
        <v>1302816690.4700003</v>
      </c>
      <c r="C12" s="85"/>
      <c r="D12" s="29"/>
    </row>
    <row r="13" spans="1:4" ht="20.25">
      <c r="A13" s="86" t="s">
        <v>101</v>
      </c>
      <c r="B13" s="87">
        <f>ARG!$F$60+LADYLUCK!$F$60+HOLLYWOOD!$F$62+HARNKC!$F$62+ISLE!$F$61+AMERKC!$F$61+AMERSC!$F$61+STJO!$F$60+LAGRANGE!$F$60+ISLEBV!$F$61+LUMIERE!$F$62+RIVERCITY!$F$62+CAPE!$F$61</f>
        <v>125526811.77</v>
      </c>
      <c r="C13" s="85"/>
      <c r="D13" s="29"/>
    </row>
    <row r="14" spans="1:4" ht="20.25">
      <c r="A14" s="86" t="s">
        <v>102</v>
      </c>
      <c r="B14" s="88">
        <f>1-(B13/B12)</f>
        <v>0.9036496748251549</v>
      </c>
      <c r="C14" s="85"/>
      <c r="D14" s="29"/>
    </row>
    <row r="15" spans="1:4" ht="20.25">
      <c r="A15" s="89"/>
      <c r="B15" s="92"/>
      <c r="C15" s="85"/>
      <c r="D15" s="29"/>
    </row>
    <row r="16" spans="1:4" ht="20.25">
      <c r="A16" s="86" t="s">
        <v>103</v>
      </c>
      <c r="B16" s="87">
        <f>B13+B8</f>
        <v>145174800.16</v>
      </c>
      <c r="C16" s="85"/>
      <c r="D16" s="29"/>
    </row>
    <row r="17" spans="1:4" ht="21" thickBot="1">
      <c r="A17" s="89"/>
      <c r="B17" s="90"/>
      <c r="C17" s="85"/>
      <c r="D17" s="29"/>
    </row>
    <row r="18" spans="1:4" ht="18.75" thickTop="1">
      <c r="A18" s="93"/>
      <c r="B18" s="94"/>
      <c r="C18" s="29"/>
      <c r="D18" s="29"/>
    </row>
    <row r="19" spans="1:4" ht="15">
      <c r="A19" s="29"/>
      <c r="B19" s="29"/>
      <c r="C19" s="29"/>
      <c r="D19" s="29"/>
    </row>
    <row r="20" spans="1:4" ht="15.75">
      <c r="A20" s="95" t="s">
        <v>53</v>
      </c>
      <c r="B20" s="29"/>
      <c r="C20" s="29"/>
      <c r="D20" s="29"/>
    </row>
    <row r="21" spans="1:4" ht="18">
      <c r="A21" s="96"/>
      <c r="B21" s="29"/>
      <c r="C21" s="29"/>
      <c r="D21" s="29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MAY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69" t="s">
        <v>54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>
        <v>6940</v>
      </c>
      <c r="F9" s="16">
        <v>-491</v>
      </c>
      <c r="G9" s="17">
        <f>F9/E9</f>
        <v>-0.0707492795389049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122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131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57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136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143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13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14</v>
      </c>
      <c r="B18" s="13"/>
      <c r="C18" s="14"/>
      <c r="D18" s="15">
        <v>1</v>
      </c>
      <c r="E18" s="16">
        <v>411483</v>
      </c>
      <c r="F18" s="16">
        <v>161899</v>
      </c>
      <c r="G18" s="17">
        <f>F18/E18</f>
        <v>0.3934524634067507</v>
      </c>
      <c r="H18" s="18"/>
    </row>
    <row r="19" spans="1:8" ht="15.75">
      <c r="A19" s="112" t="s">
        <v>15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16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145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60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18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19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20</v>
      </c>
      <c r="B25" s="13"/>
      <c r="C25" s="14"/>
      <c r="D25" s="15">
        <v>1</v>
      </c>
      <c r="E25" s="16">
        <v>29317</v>
      </c>
      <c r="F25" s="16">
        <v>6962</v>
      </c>
      <c r="G25" s="17">
        <f>F25/E25</f>
        <v>0.23747313845209264</v>
      </c>
      <c r="H25" s="18"/>
    </row>
    <row r="26" spans="1:8" ht="15.75">
      <c r="A26" s="113" t="s">
        <v>21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22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23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24</v>
      </c>
      <c r="B29" s="13"/>
      <c r="C29" s="14"/>
      <c r="D29" s="15">
        <v>1</v>
      </c>
      <c r="E29" s="16">
        <v>28905</v>
      </c>
      <c r="F29" s="16">
        <v>11601</v>
      </c>
      <c r="G29" s="17">
        <f>F29/E29</f>
        <v>0.40134924753502854</v>
      </c>
      <c r="H29" s="18"/>
    </row>
    <row r="30" spans="1:8" ht="15.75">
      <c r="A30" s="114" t="s">
        <v>25</v>
      </c>
      <c r="B30" s="13"/>
      <c r="C30" s="14"/>
      <c r="D30" s="15">
        <v>2</v>
      </c>
      <c r="E30" s="16">
        <v>182504</v>
      </c>
      <c r="F30" s="16">
        <v>70567</v>
      </c>
      <c r="G30" s="17">
        <f>F30/E30</f>
        <v>0.38666001841055536</v>
      </c>
      <c r="H30" s="18"/>
    </row>
    <row r="31" spans="1:8" ht="15.75">
      <c r="A31" s="114" t="s">
        <v>26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138</v>
      </c>
      <c r="B32" s="13"/>
      <c r="C32" s="14"/>
      <c r="D32" s="15">
        <v>4</v>
      </c>
      <c r="E32" s="16">
        <v>664593</v>
      </c>
      <c r="F32" s="16">
        <v>167375</v>
      </c>
      <c r="G32" s="17">
        <f>F32/E32</f>
        <v>0.25184586656795965</v>
      </c>
      <c r="H32" s="18"/>
    </row>
    <row r="33" spans="1:8" ht="15.75">
      <c r="A33" s="114" t="s">
        <v>113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27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28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29</v>
      </c>
      <c r="B36" s="13"/>
      <c r="C36" s="14"/>
      <c r="D36" s="21"/>
      <c r="E36" s="70"/>
      <c r="F36" s="16">
        <v>25</v>
      </c>
      <c r="G36" s="23"/>
      <c r="H36" s="18"/>
    </row>
    <row r="37" spans="1:8" ht="15">
      <c r="A37" s="20" t="s">
        <v>30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31</v>
      </c>
      <c r="B39" s="28"/>
      <c r="C39" s="29"/>
      <c r="D39" s="30">
        <f>SUM(D9:D38)</f>
        <v>9</v>
      </c>
      <c r="E39" s="31">
        <f>SUM(E9:E38)</f>
        <v>1323742</v>
      </c>
      <c r="F39" s="31">
        <f>SUM(F9:F38)</f>
        <v>417938</v>
      </c>
      <c r="G39" s="32">
        <f>F39/E39</f>
        <v>0.315724665380414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41" t="s">
        <v>35</v>
      </c>
      <c r="H43" s="2"/>
    </row>
    <row r="44" spans="1:8" ht="15.75">
      <c r="A44" s="45" t="s">
        <v>36</v>
      </c>
      <c r="B44" s="46"/>
      <c r="C44" s="14"/>
      <c r="D44" s="15">
        <v>16</v>
      </c>
      <c r="E44" s="16">
        <v>248451.95</v>
      </c>
      <c r="F44" s="16">
        <v>31564.7</v>
      </c>
      <c r="G44" s="17">
        <f>1-(+F44/E44)</f>
        <v>0.872954508910073</v>
      </c>
      <c r="H44" s="18"/>
    </row>
    <row r="45" spans="1:8" ht="15.75">
      <c r="A45" s="45" t="s">
        <v>37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38</v>
      </c>
      <c r="B46" s="46"/>
      <c r="C46" s="14"/>
      <c r="D46" s="15">
        <v>74</v>
      </c>
      <c r="E46" s="16">
        <v>2416720.25</v>
      </c>
      <c r="F46" s="16">
        <v>199246.78</v>
      </c>
      <c r="G46" s="17">
        <f>1-(+F46/E46)</f>
        <v>0.917554884558939</v>
      </c>
      <c r="H46" s="18"/>
    </row>
    <row r="47" spans="1:8" ht="15.75">
      <c r="A47" s="45" t="s">
        <v>39</v>
      </c>
      <c r="B47" s="46"/>
      <c r="C47" s="14"/>
      <c r="D47" s="15">
        <v>8</v>
      </c>
      <c r="E47" s="16">
        <v>282901</v>
      </c>
      <c r="F47" s="16">
        <v>29065.25</v>
      </c>
      <c r="G47" s="17">
        <f>1-(+F47/E47)</f>
        <v>0.8972599955461451</v>
      </c>
      <c r="H47" s="18"/>
    </row>
    <row r="48" spans="1:8" ht="15.75">
      <c r="A48" s="45" t="s">
        <v>40</v>
      </c>
      <c r="B48" s="46"/>
      <c r="C48" s="14"/>
      <c r="D48" s="15">
        <v>44</v>
      </c>
      <c r="E48" s="16">
        <v>2492412</v>
      </c>
      <c r="F48" s="16">
        <v>211797</v>
      </c>
      <c r="G48" s="17">
        <f>1-(+F48/E48)</f>
        <v>0.9150232786553748</v>
      </c>
      <c r="H48" s="18"/>
    </row>
    <row r="49" spans="1:8" ht="15.75">
      <c r="A49" s="45" t="s">
        <v>41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42</v>
      </c>
      <c r="B50" s="46"/>
      <c r="C50" s="14"/>
      <c r="D50" s="15">
        <v>3</v>
      </c>
      <c r="E50" s="16">
        <v>682975</v>
      </c>
      <c r="F50" s="16">
        <v>35095</v>
      </c>
      <c r="G50" s="17">
        <f>1-(+F50/E50)</f>
        <v>0.9486145173688642</v>
      </c>
      <c r="H50" s="18"/>
    </row>
    <row r="51" spans="1:8" ht="15.75">
      <c r="A51" s="45" t="s">
        <v>43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44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65</v>
      </c>
      <c r="B53" s="48"/>
      <c r="C53" s="14"/>
      <c r="D53" s="15">
        <v>368</v>
      </c>
      <c r="E53" s="16">
        <v>20138360.01</v>
      </c>
      <c r="F53" s="16">
        <v>2295666.97</v>
      </c>
      <c r="G53" s="17">
        <f>1-(+F53/E53)</f>
        <v>0.8860052671190677</v>
      </c>
      <c r="H53" s="18"/>
    </row>
    <row r="54" spans="1:8" ht="15.75">
      <c r="A54" s="47" t="s">
        <v>66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45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46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47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30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48</v>
      </c>
      <c r="B60" s="28"/>
      <c r="C60" s="29"/>
      <c r="D60" s="30">
        <f>SUM(D44:D56)</f>
        <v>513</v>
      </c>
      <c r="E60" s="31">
        <f>SUM(E44:E59)</f>
        <v>26261820.21</v>
      </c>
      <c r="F60" s="31">
        <f>SUM(F44:F59)</f>
        <v>2802435.7</v>
      </c>
      <c r="G60" s="32">
        <f>1-(F60/E60)</f>
        <v>0.8932885962362622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49</v>
      </c>
      <c r="B62" s="56"/>
      <c r="C62" s="59"/>
      <c r="D62" s="75"/>
      <c r="E62" s="56"/>
      <c r="F62" s="57">
        <f>F60+F39</f>
        <v>3220373.7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50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52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53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55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MAY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106" t="s">
        <v>110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116</v>
      </c>
      <c r="B9" s="13"/>
      <c r="C9" s="14"/>
      <c r="D9" s="15">
        <v>4</v>
      </c>
      <c r="E9" s="16">
        <v>1164418</v>
      </c>
      <c r="F9" s="16">
        <v>24698.5</v>
      </c>
      <c r="G9" s="17">
        <f aca="true" t="shared" si="0" ref="G9:G14">F9/E9</f>
        <v>0.021211025593901846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119</v>
      </c>
      <c r="B11" s="13"/>
      <c r="C11" s="14"/>
      <c r="D11" s="15">
        <v>1</v>
      </c>
      <c r="E11" s="16">
        <v>292960</v>
      </c>
      <c r="F11" s="16">
        <v>78145</v>
      </c>
      <c r="G11" s="17">
        <f t="shared" si="0"/>
        <v>0.266742900054615</v>
      </c>
      <c r="H11" s="18"/>
    </row>
    <row r="12" spans="1:8" ht="15.75">
      <c r="A12" s="112" t="s">
        <v>73</v>
      </c>
      <c r="B12" s="13"/>
      <c r="C12" s="14"/>
      <c r="D12" s="15">
        <v>1</v>
      </c>
      <c r="E12" s="16">
        <v>195252</v>
      </c>
      <c r="F12" s="16">
        <v>39628</v>
      </c>
      <c r="G12" s="17">
        <f t="shared" si="0"/>
        <v>0.20295822834081084</v>
      </c>
      <c r="H12" s="18"/>
    </row>
    <row r="13" spans="1:8" ht="15.75">
      <c r="A13" s="112" t="s">
        <v>123</v>
      </c>
      <c r="B13" s="13"/>
      <c r="C13" s="14"/>
      <c r="D13" s="15">
        <v>2</v>
      </c>
      <c r="E13" s="16">
        <v>313026</v>
      </c>
      <c r="F13" s="16">
        <v>63590</v>
      </c>
      <c r="G13" s="17">
        <f t="shared" si="0"/>
        <v>0.20314606454415926</v>
      </c>
      <c r="H13" s="18"/>
    </row>
    <row r="14" spans="1:8" ht="15.75">
      <c r="A14" s="112" t="s">
        <v>25</v>
      </c>
      <c r="B14" s="13"/>
      <c r="C14" s="14"/>
      <c r="D14" s="15">
        <v>1</v>
      </c>
      <c r="E14" s="16">
        <v>318156</v>
      </c>
      <c r="F14" s="16">
        <v>84597.35</v>
      </c>
      <c r="G14" s="17">
        <f t="shared" si="0"/>
        <v>0.26589896151573444</v>
      </c>
      <c r="H14" s="18"/>
    </row>
    <row r="15" spans="1:8" ht="15.75">
      <c r="A15" s="112" t="s">
        <v>57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10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14</v>
      </c>
      <c r="B17" s="13"/>
      <c r="C17" s="14"/>
      <c r="D17" s="15">
        <v>2</v>
      </c>
      <c r="E17" s="16">
        <v>1167814</v>
      </c>
      <c r="F17" s="16">
        <v>83938</v>
      </c>
      <c r="G17" s="17">
        <f aca="true" t="shared" si="1" ref="G17:G25">F17/E17</f>
        <v>0.0718761720616468</v>
      </c>
      <c r="H17" s="18"/>
    </row>
    <row r="18" spans="1:8" ht="15.75">
      <c r="A18" s="112" t="s">
        <v>15</v>
      </c>
      <c r="B18" s="13"/>
      <c r="C18" s="14"/>
      <c r="D18" s="15">
        <v>2</v>
      </c>
      <c r="E18" s="16">
        <v>942413</v>
      </c>
      <c r="F18" s="16">
        <v>128904</v>
      </c>
      <c r="G18" s="17">
        <f t="shared" si="1"/>
        <v>0.13678079568087453</v>
      </c>
      <c r="H18" s="18"/>
    </row>
    <row r="19" spans="1:8" ht="15.75">
      <c r="A19" s="112" t="s">
        <v>58</v>
      </c>
      <c r="B19" s="13"/>
      <c r="C19" s="14"/>
      <c r="D19" s="15">
        <v>1</v>
      </c>
      <c r="E19" s="16">
        <v>408911</v>
      </c>
      <c r="F19" s="16">
        <v>96430.5</v>
      </c>
      <c r="G19" s="17">
        <f t="shared" si="1"/>
        <v>0.23582270958717177</v>
      </c>
      <c r="H19" s="18"/>
    </row>
    <row r="20" spans="1:8" ht="15.75">
      <c r="A20" s="112" t="s">
        <v>17</v>
      </c>
      <c r="B20" s="13"/>
      <c r="C20" s="14"/>
      <c r="D20" s="15">
        <v>1</v>
      </c>
      <c r="E20" s="16">
        <v>157880</v>
      </c>
      <c r="F20" s="16">
        <v>55310</v>
      </c>
      <c r="G20" s="17">
        <f t="shared" si="1"/>
        <v>0.35032936407398024</v>
      </c>
      <c r="H20" s="18"/>
    </row>
    <row r="21" spans="1:8" ht="15.75">
      <c r="A21" s="112" t="s">
        <v>134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59</v>
      </c>
      <c r="B22" s="13"/>
      <c r="C22" s="14"/>
      <c r="D22" s="15">
        <v>7</v>
      </c>
      <c r="E22" s="16">
        <v>2501817</v>
      </c>
      <c r="F22" s="16">
        <v>488296.5</v>
      </c>
      <c r="G22" s="17">
        <f t="shared" si="1"/>
        <v>0.19517674554134054</v>
      </c>
      <c r="H22" s="18"/>
    </row>
    <row r="23" spans="1:8" ht="15.75">
      <c r="A23" s="112" t="s">
        <v>60</v>
      </c>
      <c r="B23" s="13"/>
      <c r="C23" s="14"/>
      <c r="D23" s="15">
        <v>4</v>
      </c>
      <c r="E23" s="16">
        <v>1308363</v>
      </c>
      <c r="F23" s="16">
        <v>192381</v>
      </c>
      <c r="G23" s="17">
        <f t="shared" si="1"/>
        <v>0.1470394684044107</v>
      </c>
      <c r="H23" s="18"/>
    </row>
    <row r="24" spans="1:8" ht="15.75">
      <c r="A24" s="113" t="s">
        <v>20</v>
      </c>
      <c r="B24" s="13"/>
      <c r="C24" s="14"/>
      <c r="D24" s="15">
        <v>6</v>
      </c>
      <c r="E24" s="16">
        <v>1078100</v>
      </c>
      <c r="F24" s="16">
        <v>234767.5</v>
      </c>
      <c r="G24" s="17">
        <f t="shared" si="1"/>
        <v>0.21776041183563677</v>
      </c>
      <c r="H24" s="18"/>
    </row>
    <row r="25" spans="1:8" ht="15.75">
      <c r="A25" s="113" t="s">
        <v>21</v>
      </c>
      <c r="B25" s="13"/>
      <c r="C25" s="14"/>
      <c r="D25" s="15">
        <v>20</v>
      </c>
      <c r="E25" s="16">
        <v>193417</v>
      </c>
      <c r="F25" s="16">
        <v>193417</v>
      </c>
      <c r="G25" s="17">
        <f t="shared" si="1"/>
        <v>1</v>
      </c>
      <c r="H25" s="18"/>
    </row>
    <row r="26" spans="1:8" ht="15.75">
      <c r="A26" s="114" t="s">
        <v>22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23</v>
      </c>
      <c r="B27" s="13"/>
      <c r="C27" s="14"/>
      <c r="D27" s="15"/>
      <c r="E27" s="16">
        <v>62256</v>
      </c>
      <c r="F27" s="16">
        <v>14381</v>
      </c>
      <c r="G27" s="17">
        <f>F27/E27</f>
        <v>0.23099781547160114</v>
      </c>
      <c r="H27" s="18"/>
    </row>
    <row r="28" spans="1:8" ht="15.75">
      <c r="A28" s="112" t="s">
        <v>146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24</v>
      </c>
      <c r="B29" s="13"/>
      <c r="C29" s="14"/>
      <c r="D29" s="15">
        <v>2</v>
      </c>
      <c r="E29" s="16">
        <v>281139</v>
      </c>
      <c r="F29" s="16">
        <v>101514.5</v>
      </c>
      <c r="G29" s="17">
        <f>F29/E29</f>
        <v>0.361082951849441</v>
      </c>
      <c r="H29" s="18"/>
    </row>
    <row r="30" spans="1:8" ht="15.75">
      <c r="A30" s="114" t="s">
        <v>139</v>
      </c>
      <c r="B30" s="13"/>
      <c r="C30" s="14"/>
      <c r="D30" s="15">
        <v>1</v>
      </c>
      <c r="E30" s="16">
        <v>35928</v>
      </c>
      <c r="F30" s="16">
        <v>9409.5</v>
      </c>
      <c r="G30" s="17">
        <f>F30/E30</f>
        <v>0.26189879759519036</v>
      </c>
      <c r="H30" s="18"/>
    </row>
    <row r="31" spans="1:8" ht="15.75">
      <c r="A31" s="114" t="s">
        <v>61</v>
      </c>
      <c r="B31" s="13"/>
      <c r="C31" s="14"/>
      <c r="D31" s="15"/>
      <c r="E31" s="19"/>
      <c r="F31" s="16"/>
      <c r="G31" s="17"/>
      <c r="H31" s="18"/>
    </row>
    <row r="32" spans="1:8" ht="15.75">
      <c r="A32" s="114" t="s">
        <v>144</v>
      </c>
      <c r="B32" s="13"/>
      <c r="C32" s="14"/>
      <c r="D32" s="15">
        <v>1</v>
      </c>
      <c r="E32" s="19">
        <v>18354</v>
      </c>
      <c r="F32" s="16">
        <v>22051</v>
      </c>
      <c r="G32" s="17">
        <f>F32/E32</f>
        <v>1.2014274817478479</v>
      </c>
      <c r="H32" s="18"/>
    </row>
    <row r="33" spans="1:8" ht="15.75">
      <c r="A33" s="114" t="s">
        <v>62</v>
      </c>
      <c r="B33" s="13"/>
      <c r="C33" s="14"/>
      <c r="D33" s="15">
        <v>25</v>
      </c>
      <c r="E33" s="19">
        <v>3217812</v>
      </c>
      <c r="F33" s="19">
        <v>606360.5</v>
      </c>
      <c r="G33" s="17">
        <f>F33/E33</f>
        <v>0.18843875900767354</v>
      </c>
      <c r="H33" s="18"/>
    </row>
    <row r="34" spans="1:8" ht="15.75">
      <c r="A34" s="112" t="s">
        <v>63</v>
      </c>
      <c r="B34" s="13"/>
      <c r="C34" s="14"/>
      <c r="D34" s="15">
        <v>1</v>
      </c>
      <c r="E34" s="16">
        <v>197216</v>
      </c>
      <c r="F34" s="16">
        <v>44772</v>
      </c>
      <c r="G34" s="17">
        <f>F34/E34</f>
        <v>0.2270201200713938</v>
      </c>
      <c r="H34" s="18"/>
    </row>
    <row r="35" spans="1:8" ht="15.75">
      <c r="A35" s="112" t="s">
        <v>113</v>
      </c>
      <c r="B35" s="13"/>
      <c r="C35" s="14"/>
      <c r="D35" s="15">
        <v>1</v>
      </c>
      <c r="E35" s="16">
        <v>264993</v>
      </c>
      <c r="F35" s="16">
        <v>71609</v>
      </c>
      <c r="G35" s="17">
        <f>F35/E35</f>
        <v>0.2702297796545569</v>
      </c>
      <c r="H35" s="18"/>
    </row>
    <row r="36" spans="1:8" ht="15">
      <c r="A36" s="20" t="s">
        <v>28</v>
      </c>
      <c r="B36" s="13"/>
      <c r="C36" s="14"/>
      <c r="D36" s="21"/>
      <c r="E36" s="22">
        <v>372970</v>
      </c>
      <c r="F36" s="16">
        <v>61946</v>
      </c>
      <c r="G36" s="23"/>
      <c r="H36" s="18"/>
    </row>
    <row r="37" spans="1:8" ht="15">
      <c r="A37" s="20" t="s">
        <v>29</v>
      </c>
      <c r="B37" s="13"/>
      <c r="C37" s="14"/>
      <c r="D37" s="21"/>
      <c r="E37" s="22"/>
      <c r="F37" s="16"/>
      <c r="G37" s="23"/>
      <c r="H37" s="18"/>
    </row>
    <row r="38" spans="1:8" ht="15">
      <c r="A38" s="20" t="s">
        <v>30</v>
      </c>
      <c r="B38" s="13"/>
      <c r="C38" s="14"/>
      <c r="D38" s="21"/>
      <c r="E38" s="22"/>
      <c r="F38" s="19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31</v>
      </c>
      <c r="B40" s="28"/>
      <c r="C40" s="33"/>
      <c r="D40" s="30">
        <f>SUM(D9:D39)</f>
        <v>83</v>
      </c>
      <c r="E40" s="31">
        <f>SUM(E9:E39)</f>
        <v>14493195</v>
      </c>
      <c r="F40" s="31">
        <f>SUM(F9:F39)</f>
        <v>2696146.85</v>
      </c>
      <c r="G40" s="32">
        <f>F40/E40</f>
        <v>0.18602846715303287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32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33</v>
      </c>
      <c r="F43" s="39" t="s">
        <v>33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34</v>
      </c>
      <c r="F44" s="41" t="s">
        <v>8</v>
      </c>
      <c r="G44" s="41" t="s">
        <v>35</v>
      </c>
      <c r="H44" s="18"/>
    </row>
    <row r="45" spans="1:8" ht="15.75">
      <c r="A45" s="45" t="s">
        <v>36</v>
      </c>
      <c r="B45" s="46"/>
      <c r="C45" s="14"/>
      <c r="D45" s="15">
        <v>172</v>
      </c>
      <c r="E45" s="16">
        <v>29625199.8</v>
      </c>
      <c r="F45" s="16">
        <v>1518676.1</v>
      </c>
      <c r="G45" s="17">
        <f aca="true" t="shared" si="2" ref="G45:G51">1-(+F45/E45)</f>
        <v>0.9487370174630856</v>
      </c>
      <c r="H45" s="18"/>
    </row>
    <row r="46" spans="1:8" ht="15.75">
      <c r="A46" s="45" t="s">
        <v>37</v>
      </c>
      <c r="B46" s="46"/>
      <c r="C46" s="14"/>
      <c r="D46" s="15">
        <v>2</v>
      </c>
      <c r="E46" s="16">
        <v>719628.56</v>
      </c>
      <c r="F46" s="16">
        <v>105497.01</v>
      </c>
      <c r="G46" s="17">
        <f t="shared" si="2"/>
        <v>0.85340074607378</v>
      </c>
      <c r="H46" s="18"/>
    </row>
    <row r="47" spans="1:8" ht="15.75">
      <c r="A47" s="45" t="s">
        <v>38</v>
      </c>
      <c r="B47" s="46"/>
      <c r="C47" s="14"/>
      <c r="D47" s="15">
        <v>323</v>
      </c>
      <c r="E47" s="16">
        <v>30037684.35</v>
      </c>
      <c r="F47" s="16">
        <v>1898012.53</v>
      </c>
      <c r="G47" s="17">
        <f t="shared" si="2"/>
        <v>0.9368122885944102</v>
      </c>
      <c r="H47" s="18"/>
    </row>
    <row r="48" spans="1:8" ht="15.75">
      <c r="A48" s="45" t="s">
        <v>39</v>
      </c>
      <c r="B48" s="46"/>
      <c r="C48" s="14"/>
      <c r="D48" s="15">
        <v>23</v>
      </c>
      <c r="E48" s="16">
        <v>1114202.5</v>
      </c>
      <c r="F48" s="16">
        <v>100271.13</v>
      </c>
      <c r="G48" s="17">
        <f t="shared" si="2"/>
        <v>0.9100063677832351</v>
      </c>
      <c r="H48" s="18"/>
    </row>
    <row r="49" spans="1:8" ht="15.75">
      <c r="A49" s="45" t="s">
        <v>40</v>
      </c>
      <c r="B49" s="46"/>
      <c r="C49" s="14"/>
      <c r="D49" s="15">
        <v>127</v>
      </c>
      <c r="E49" s="16">
        <v>12539298.85</v>
      </c>
      <c r="F49" s="16">
        <v>840169.96</v>
      </c>
      <c r="G49" s="17">
        <f t="shared" si="2"/>
        <v>0.9329970542970192</v>
      </c>
      <c r="H49" s="18"/>
    </row>
    <row r="50" spans="1:8" ht="15.75">
      <c r="A50" s="45" t="s">
        <v>41</v>
      </c>
      <c r="B50" s="46"/>
      <c r="C50" s="14"/>
      <c r="D50" s="15">
        <v>9</v>
      </c>
      <c r="E50" s="16">
        <v>495928</v>
      </c>
      <c r="F50" s="16">
        <v>37980</v>
      </c>
      <c r="G50" s="17">
        <f t="shared" si="2"/>
        <v>0.9234163023664725</v>
      </c>
      <c r="H50" s="18"/>
    </row>
    <row r="51" spans="1:8" ht="15.75">
      <c r="A51" s="45" t="s">
        <v>42</v>
      </c>
      <c r="B51" s="46"/>
      <c r="C51" s="14"/>
      <c r="D51" s="15">
        <v>33</v>
      </c>
      <c r="E51" s="16">
        <v>2951965</v>
      </c>
      <c r="F51" s="16">
        <v>321500.9</v>
      </c>
      <c r="G51" s="17">
        <f t="shared" si="2"/>
        <v>0.8910891897431034</v>
      </c>
      <c r="H51" s="18"/>
    </row>
    <row r="52" spans="1:8" ht="15.75">
      <c r="A52" s="45" t="s">
        <v>43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44</v>
      </c>
      <c r="B53" s="46"/>
      <c r="C53" s="14"/>
      <c r="D53" s="15">
        <v>4</v>
      </c>
      <c r="E53" s="16">
        <v>266075</v>
      </c>
      <c r="F53" s="16">
        <v>27400</v>
      </c>
      <c r="G53" s="17">
        <f>1-(+F53/E53)</f>
        <v>0.8970215164897115</v>
      </c>
      <c r="H53" s="18"/>
    </row>
    <row r="54" spans="1:8" ht="15.75">
      <c r="A54" s="47" t="s">
        <v>64</v>
      </c>
      <c r="B54" s="48"/>
      <c r="C54" s="14"/>
      <c r="D54" s="15">
        <v>2</v>
      </c>
      <c r="E54" s="16">
        <v>491900</v>
      </c>
      <c r="F54" s="16">
        <v>-76600</v>
      </c>
      <c r="G54" s="17">
        <f>1-(+F54/E54)</f>
        <v>1.1557227078674528</v>
      </c>
      <c r="H54" s="18"/>
    </row>
    <row r="55" spans="1:8" ht="15.75">
      <c r="A55" s="45" t="s">
        <v>65</v>
      </c>
      <c r="B55" s="48"/>
      <c r="C55" s="14"/>
      <c r="D55" s="15">
        <v>1304</v>
      </c>
      <c r="E55" s="16">
        <v>101444098.53</v>
      </c>
      <c r="F55" s="16">
        <v>12232494.53</v>
      </c>
      <c r="G55" s="17">
        <f>1-(+F55/E55)</f>
        <v>0.8794164006851272</v>
      </c>
      <c r="H55" s="18"/>
    </row>
    <row r="56" spans="1:8" ht="15.75">
      <c r="A56" s="45" t="s">
        <v>66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45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46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47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30</v>
      </c>
      <c r="B60" s="46"/>
      <c r="C60" s="14"/>
      <c r="D60" s="21"/>
      <c r="E60" s="22"/>
      <c r="F60" s="19"/>
      <c r="G60" s="23"/>
      <c r="H60" s="18"/>
    </row>
    <row r="61" spans="1:8" ht="15.75">
      <c r="A61" s="50"/>
      <c r="B61" s="25"/>
      <c r="C61" s="29"/>
      <c r="D61" s="21"/>
      <c r="E61" s="26"/>
      <c r="F61" s="26"/>
      <c r="G61" s="23"/>
      <c r="H61" s="18"/>
    </row>
    <row r="62" spans="1:8" ht="15.75">
      <c r="A62" s="28" t="s">
        <v>48</v>
      </c>
      <c r="B62" s="28"/>
      <c r="C62" s="51"/>
      <c r="D62" s="30">
        <f>SUM(D45:D58)</f>
        <v>1999</v>
      </c>
      <c r="E62" s="31">
        <f>SUM(E45:E61)</f>
        <v>179685980.59</v>
      </c>
      <c r="F62" s="31">
        <f>SUM(F45:F61)</f>
        <v>17005402.16</v>
      </c>
      <c r="G62" s="32">
        <f>1-(+F62/E62)</f>
        <v>0.9053604398954072</v>
      </c>
      <c r="H62" s="2"/>
    </row>
    <row r="63" spans="1:8" ht="18">
      <c r="A63" s="51"/>
      <c r="B63" s="51"/>
      <c r="C63" s="56"/>
      <c r="D63" s="52"/>
      <c r="E63" s="53"/>
      <c r="F63" s="54"/>
      <c r="G63" s="54"/>
      <c r="H63" s="2"/>
    </row>
    <row r="64" spans="1:8" ht="18">
      <c r="A64" s="55" t="s">
        <v>49</v>
      </c>
      <c r="B64" s="56"/>
      <c r="C64" s="59"/>
      <c r="D64" s="56"/>
      <c r="E64" s="56"/>
      <c r="F64" s="57">
        <f>F62+F40</f>
        <v>19701549.01</v>
      </c>
      <c r="G64" s="56"/>
      <c r="H64" s="2"/>
    </row>
    <row r="65" spans="1:8" ht="8.25" customHeight="1">
      <c r="A65" s="55"/>
      <c r="B65" s="56"/>
      <c r="C65" s="59"/>
      <c r="D65" s="56"/>
      <c r="E65" s="56"/>
      <c r="F65" s="57"/>
      <c r="G65" s="56"/>
      <c r="H65" s="2"/>
    </row>
    <row r="66" spans="1:8" ht="15.75">
      <c r="A66" s="4" t="s">
        <v>50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51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52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53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58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MAY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116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>
        <v>6</v>
      </c>
      <c r="E10" s="121">
        <v>2112426</v>
      </c>
      <c r="F10" s="16">
        <v>404738</v>
      </c>
      <c r="G10" s="115">
        <f aca="true" t="shared" si="0" ref="G10:G15">F10/E10</f>
        <v>0.1915986642845714</v>
      </c>
      <c r="H10" s="18"/>
    </row>
    <row r="11" spans="1:8" ht="15.75">
      <c r="A11" s="112" t="s">
        <v>119</v>
      </c>
      <c r="B11" s="13"/>
      <c r="C11" s="14"/>
      <c r="D11" s="15">
        <v>6</v>
      </c>
      <c r="E11" s="121">
        <v>509781</v>
      </c>
      <c r="F11" s="16">
        <v>193695</v>
      </c>
      <c r="G11" s="115">
        <f t="shared" si="0"/>
        <v>0.3799572757713606</v>
      </c>
      <c r="H11" s="18"/>
    </row>
    <row r="12" spans="1:8" ht="15.75">
      <c r="A12" s="112" t="s">
        <v>73</v>
      </c>
      <c r="B12" s="13"/>
      <c r="C12" s="14"/>
      <c r="D12" s="15">
        <v>2</v>
      </c>
      <c r="E12" s="121">
        <v>234464</v>
      </c>
      <c r="F12" s="16">
        <v>45004.5</v>
      </c>
      <c r="G12" s="115">
        <f t="shared" si="0"/>
        <v>0.19194631158727993</v>
      </c>
      <c r="H12" s="18"/>
    </row>
    <row r="13" spans="1:8" ht="15.75">
      <c r="A13" s="112" t="s">
        <v>123</v>
      </c>
      <c r="B13" s="13"/>
      <c r="C13" s="14"/>
      <c r="D13" s="15"/>
      <c r="E13" s="121"/>
      <c r="F13" s="16"/>
      <c r="G13" s="115"/>
      <c r="H13" s="18"/>
    </row>
    <row r="14" spans="1:8" ht="15.75">
      <c r="A14" s="112" t="s">
        <v>25</v>
      </c>
      <c r="B14" s="13"/>
      <c r="C14" s="14"/>
      <c r="D14" s="15">
        <v>2</v>
      </c>
      <c r="E14" s="121">
        <v>414191</v>
      </c>
      <c r="F14" s="16">
        <v>132490</v>
      </c>
      <c r="G14" s="115">
        <f t="shared" si="0"/>
        <v>0.3198765786798844</v>
      </c>
      <c r="H14" s="18"/>
    </row>
    <row r="15" spans="1:8" ht="15.75">
      <c r="A15" s="112" t="s">
        <v>57</v>
      </c>
      <c r="B15" s="13"/>
      <c r="C15" s="14"/>
      <c r="D15" s="15"/>
      <c r="E15" s="121">
        <v>20824</v>
      </c>
      <c r="F15" s="16">
        <v>8473.5</v>
      </c>
      <c r="G15" s="115">
        <f t="shared" si="0"/>
        <v>0.406910295812524</v>
      </c>
      <c r="H15" s="18"/>
    </row>
    <row r="16" spans="1:8" ht="15.75">
      <c r="A16" s="112" t="s">
        <v>10</v>
      </c>
      <c r="B16" s="13"/>
      <c r="C16" s="14"/>
      <c r="D16" s="15"/>
      <c r="E16" s="121"/>
      <c r="F16" s="16"/>
      <c r="G16" s="115"/>
      <c r="H16" s="18"/>
    </row>
    <row r="17" spans="1:8" ht="15.75">
      <c r="A17" s="112" t="s">
        <v>14</v>
      </c>
      <c r="B17" s="13"/>
      <c r="C17" s="14"/>
      <c r="D17" s="15">
        <v>2</v>
      </c>
      <c r="E17" s="121">
        <v>1171178</v>
      </c>
      <c r="F17" s="16">
        <v>268418.5</v>
      </c>
      <c r="G17" s="17">
        <f aca="true" t="shared" si="1" ref="G17:G23">F17/E17</f>
        <v>0.22918676751100175</v>
      </c>
      <c r="H17" s="18"/>
    </row>
    <row r="18" spans="1:8" ht="15.75">
      <c r="A18" s="112" t="s">
        <v>15</v>
      </c>
      <c r="B18" s="13"/>
      <c r="C18" s="14"/>
      <c r="D18" s="15">
        <v>2</v>
      </c>
      <c r="E18" s="121">
        <v>1379310</v>
      </c>
      <c r="F18" s="16">
        <v>240754</v>
      </c>
      <c r="G18" s="115">
        <f t="shared" si="1"/>
        <v>0.1745466936366734</v>
      </c>
      <c r="H18" s="18"/>
    </row>
    <row r="19" spans="1:8" ht="15.75">
      <c r="A19" s="112" t="s">
        <v>58</v>
      </c>
      <c r="B19" s="13"/>
      <c r="C19" s="14"/>
      <c r="D19" s="15">
        <v>1</v>
      </c>
      <c r="E19" s="121">
        <v>211543</v>
      </c>
      <c r="F19" s="16">
        <v>52363.5</v>
      </c>
      <c r="G19" s="17">
        <f t="shared" si="1"/>
        <v>0.24753123478441735</v>
      </c>
      <c r="H19" s="18"/>
    </row>
    <row r="20" spans="1:8" ht="15.75">
      <c r="A20" s="112" t="s">
        <v>17</v>
      </c>
      <c r="B20" s="13"/>
      <c r="C20" s="14"/>
      <c r="D20" s="15"/>
      <c r="E20" s="121"/>
      <c r="F20" s="16"/>
      <c r="G20" s="17"/>
      <c r="H20" s="18"/>
    </row>
    <row r="21" spans="1:8" ht="15.75">
      <c r="A21" s="112" t="s">
        <v>134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59</v>
      </c>
      <c r="B22" s="13"/>
      <c r="C22" s="14"/>
      <c r="D22" s="15">
        <v>6</v>
      </c>
      <c r="E22" s="121">
        <v>4837344</v>
      </c>
      <c r="F22" s="16">
        <v>410969</v>
      </c>
      <c r="G22" s="17">
        <f t="shared" si="1"/>
        <v>0.08495757175838642</v>
      </c>
      <c r="H22" s="18"/>
    </row>
    <row r="23" spans="1:8" ht="15.75">
      <c r="A23" s="112" t="s">
        <v>60</v>
      </c>
      <c r="B23" s="13"/>
      <c r="C23" s="14"/>
      <c r="D23" s="15">
        <v>3</v>
      </c>
      <c r="E23" s="121">
        <v>1954867</v>
      </c>
      <c r="F23" s="16">
        <v>260188.5</v>
      </c>
      <c r="G23" s="17">
        <f t="shared" si="1"/>
        <v>0.1330978015384167</v>
      </c>
      <c r="H23" s="18"/>
    </row>
    <row r="24" spans="1:8" ht="15.75">
      <c r="A24" s="113" t="s">
        <v>20</v>
      </c>
      <c r="B24" s="13"/>
      <c r="C24" s="14"/>
      <c r="D24" s="15">
        <v>3</v>
      </c>
      <c r="E24" s="121">
        <v>733165</v>
      </c>
      <c r="F24" s="16">
        <v>176377.5</v>
      </c>
      <c r="G24" s="17">
        <f>F24/E24</f>
        <v>0.24056999447600472</v>
      </c>
      <c r="H24" s="18"/>
    </row>
    <row r="25" spans="1:8" ht="15.75">
      <c r="A25" s="113" t="s">
        <v>21</v>
      </c>
      <c r="B25" s="13"/>
      <c r="C25" s="14"/>
      <c r="D25" s="15">
        <v>13</v>
      </c>
      <c r="E25" s="121">
        <v>151365</v>
      </c>
      <c r="F25" s="16">
        <v>151365</v>
      </c>
      <c r="G25" s="17">
        <f>F25/E25</f>
        <v>1</v>
      </c>
      <c r="H25" s="18"/>
    </row>
    <row r="26" spans="1:8" ht="15.75">
      <c r="A26" s="114" t="s">
        <v>22</v>
      </c>
      <c r="B26" s="13"/>
      <c r="C26" s="14"/>
      <c r="D26" s="15"/>
      <c r="E26" s="121"/>
      <c r="F26" s="16"/>
      <c r="G26" s="17"/>
      <c r="H26" s="18"/>
    </row>
    <row r="27" spans="1:8" ht="15.75">
      <c r="A27" s="114" t="s">
        <v>23</v>
      </c>
      <c r="B27" s="13"/>
      <c r="C27" s="14"/>
      <c r="D27" s="15"/>
      <c r="E27" s="121">
        <v>39441</v>
      </c>
      <c r="F27" s="16">
        <v>-142410</v>
      </c>
      <c r="G27" s="17">
        <f>F27/E27</f>
        <v>-3.6107096676047767</v>
      </c>
      <c r="H27" s="18"/>
    </row>
    <row r="28" spans="1:8" ht="15.75">
      <c r="A28" s="112" t="s">
        <v>146</v>
      </c>
      <c r="B28" s="13"/>
      <c r="C28" s="14"/>
      <c r="D28" s="15">
        <v>1</v>
      </c>
      <c r="E28" s="121">
        <v>203892</v>
      </c>
      <c r="F28" s="16">
        <v>38505.5</v>
      </c>
      <c r="G28" s="115">
        <f>F28/E28</f>
        <v>0.1888524316795166</v>
      </c>
      <c r="H28" s="18"/>
    </row>
    <row r="29" spans="1:8" ht="15.75">
      <c r="A29" s="114" t="s">
        <v>24</v>
      </c>
      <c r="B29" s="13"/>
      <c r="C29" s="14"/>
      <c r="D29" s="15">
        <v>2</v>
      </c>
      <c r="E29" s="121">
        <v>209437</v>
      </c>
      <c r="F29" s="16">
        <v>89040.5</v>
      </c>
      <c r="G29" s="17">
        <f>F29/E29</f>
        <v>0.4251421668568591</v>
      </c>
      <c r="H29" s="18"/>
    </row>
    <row r="30" spans="1:8" ht="15.75">
      <c r="A30" s="114" t="s">
        <v>139</v>
      </c>
      <c r="B30" s="13"/>
      <c r="C30" s="14"/>
      <c r="D30" s="117"/>
      <c r="E30" s="121"/>
      <c r="F30" s="121"/>
      <c r="G30" s="118"/>
      <c r="H30" s="18"/>
    </row>
    <row r="31" spans="1:8" ht="15.75">
      <c r="A31" s="114" t="s">
        <v>61</v>
      </c>
      <c r="B31" s="13"/>
      <c r="C31" s="14"/>
      <c r="D31" s="15">
        <v>1</v>
      </c>
      <c r="E31" s="116">
        <v>174278</v>
      </c>
      <c r="F31" s="16">
        <v>42382</v>
      </c>
      <c r="G31" s="115">
        <f>F31/E31</f>
        <v>0.24318617381425078</v>
      </c>
      <c r="H31" s="18"/>
    </row>
    <row r="32" spans="1:8" ht="15.75">
      <c r="A32" s="114" t="s">
        <v>144</v>
      </c>
      <c r="B32" s="13"/>
      <c r="C32" s="14"/>
      <c r="D32" s="15"/>
      <c r="E32" s="116"/>
      <c r="F32" s="16"/>
      <c r="G32" s="115"/>
      <c r="H32" s="18"/>
    </row>
    <row r="33" spans="1:8" ht="15.75">
      <c r="A33" s="114" t="s">
        <v>62</v>
      </c>
      <c r="B33" s="13"/>
      <c r="C33" s="14"/>
      <c r="D33" s="15">
        <v>12</v>
      </c>
      <c r="E33" s="116">
        <v>1365107</v>
      </c>
      <c r="F33" s="19">
        <v>402297</v>
      </c>
      <c r="G33" s="115">
        <f>F33/E33</f>
        <v>0.2946999758993251</v>
      </c>
      <c r="H33" s="18"/>
    </row>
    <row r="34" spans="1:8" ht="15.75">
      <c r="A34" s="112" t="s">
        <v>63</v>
      </c>
      <c r="B34" s="13"/>
      <c r="C34" s="14"/>
      <c r="D34" s="15"/>
      <c r="E34" s="121"/>
      <c r="F34" s="16"/>
      <c r="G34" s="115"/>
      <c r="H34" s="18"/>
    </row>
    <row r="35" spans="1:8" ht="15.75">
      <c r="A35" s="112" t="s">
        <v>113</v>
      </c>
      <c r="B35" s="13"/>
      <c r="C35" s="14"/>
      <c r="D35" s="15">
        <v>1</v>
      </c>
      <c r="E35" s="121">
        <v>190951</v>
      </c>
      <c r="F35" s="16">
        <v>53577</v>
      </c>
      <c r="G35" s="115">
        <f>F35/E35</f>
        <v>0.28057983461725783</v>
      </c>
      <c r="H35" s="18"/>
    </row>
    <row r="36" spans="1:8" ht="15">
      <c r="A36" s="20" t="s">
        <v>28</v>
      </c>
      <c r="B36" s="13"/>
      <c r="C36" s="14"/>
      <c r="D36" s="21"/>
      <c r="E36" s="116">
        <v>421790</v>
      </c>
      <c r="F36" s="19">
        <v>60411</v>
      </c>
      <c r="G36" s="23"/>
      <c r="H36" s="18"/>
    </row>
    <row r="37" spans="1:8" ht="15">
      <c r="A37" s="20" t="s">
        <v>29</v>
      </c>
      <c r="B37" s="13"/>
      <c r="C37" s="14"/>
      <c r="D37" s="21"/>
      <c r="E37" s="116"/>
      <c r="F37" s="19"/>
      <c r="G37" s="23"/>
      <c r="H37" s="18"/>
    </row>
    <row r="38" spans="1:8" ht="15">
      <c r="A38" s="20" t="s">
        <v>30</v>
      </c>
      <c r="B38" s="13"/>
      <c r="C38" s="14"/>
      <c r="D38" s="21"/>
      <c r="E38" s="121"/>
      <c r="F38" s="16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31</v>
      </c>
      <c r="B40" s="28"/>
      <c r="C40" s="33"/>
      <c r="D40" s="30">
        <f>SUM(D9:D39)</f>
        <v>63</v>
      </c>
      <c r="E40" s="31">
        <f>SUM(E9:E39)</f>
        <v>16335354</v>
      </c>
      <c r="F40" s="31">
        <f>SUM(F9:F39)</f>
        <v>2888640</v>
      </c>
      <c r="G40" s="32">
        <f>F40/E40</f>
        <v>0.17683363335744057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32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33</v>
      </c>
      <c r="F43" s="39" t="s">
        <v>33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34</v>
      </c>
      <c r="F44" s="41" t="s">
        <v>8</v>
      </c>
      <c r="G44" s="41" t="s">
        <v>35</v>
      </c>
      <c r="H44" s="18"/>
    </row>
    <row r="45" spans="1:8" ht="15.75">
      <c r="A45" s="45" t="s">
        <v>36</v>
      </c>
      <c r="B45" s="46"/>
      <c r="C45" s="14"/>
      <c r="D45" s="15">
        <v>72</v>
      </c>
      <c r="E45" s="16">
        <v>9733079.7</v>
      </c>
      <c r="F45" s="16">
        <v>619789.47</v>
      </c>
      <c r="G45" s="17">
        <f>1-(+F45/E45)</f>
        <v>0.936321340305063</v>
      </c>
      <c r="H45" s="18"/>
    </row>
    <row r="46" spans="1:8" ht="15.75">
      <c r="A46" s="45" t="s">
        <v>37</v>
      </c>
      <c r="B46" s="46"/>
      <c r="C46" s="14"/>
      <c r="D46" s="15">
        <v>2</v>
      </c>
      <c r="E46" s="16">
        <v>1286879.82</v>
      </c>
      <c r="F46" s="16">
        <v>179134.9</v>
      </c>
      <c r="G46" s="17">
        <f aca="true" t="shared" si="2" ref="G46:G55">1-(+F46/E46)</f>
        <v>0.8607990449333489</v>
      </c>
      <c r="H46" s="18"/>
    </row>
    <row r="47" spans="1:8" ht="15.75">
      <c r="A47" s="45" t="s">
        <v>38</v>
      </c>
      <c r="B47" s="46"/>
      <c r="C47" s="14"/>
      <c r="D47" s="15">
        <v>207</v>
      </c>
      <c r="E47" s="16">
        <v>18251716.25</v>
      </c>
      <c r="F47" s="16">
        <v>1205406.96</v>
      </c>
      <c r="G47" s="17">
        <f t="shared" si="2"/>
        <v>0.9339565143634095</v>
      </c>
      <c r="H47" s="18"/>
    </row>
    <row r="48" spans="1:8" ht="15.75">
      <c r="A48" s="45" t="s">
        <v>39</v>
      </c>
      <c r="B48" s="46"/>
      <c r="C48" s="14"/>
      <c r="D48" s="15">
        <v>8</v>
      </c>
      <c r="E48" s="16">
        <v>1610551</v>
      </c>
      <c r="F48" s="16">
        <v>64416.79</v>
      </c>
      <c r="G48" s="17">
        <f t="shared" si="2"/>
        <v>0.96000325975396</v>
      </c>
      <c r="H48" s="18"/>
    </row>
    <row r="49" spans="1:8" ht="15.75">
      <c r="A49" s="45" t="s">
        <v>40</v>
      </c>
      <c r="B49" s="46"/>
      <c r="C49" s="14"/>
      <c r="D49" s="15">
        <v>137</v>
      </c>
      <c r="E49" s="16">
        <v>15757497.5</v>
      </c>
      <c r="F49" s="16">
        <v>1116148.7</v>
      </c>
      <c r="G49" s="17">
        <f t="shared" si="2"/>
        <v>0.929167134565625</v>
      </c>
      <c r="H49" s="18"/>
    </row>
    <row r="50" spans="1:8" ht="15.75">
      <c r="A50" s="45" t="s">
        <v>41</v>
      </c>
      <c r="B50" s="46"/>
      <c r="C50" s="14"/>
      <c r="D50" s="15">
        <v>8</v>
      </c>
      <c r="E50" s="16">
        <v>2366565</v>
      </c>
      <c r="F50" s="16">
        <v>22504</v>
      </c>
      <c r="G50" s="17">
        <f t="shared" si="2"/>
        <v>0.9904908591143704</v>
      </c>
      <c r="H50" s="18"/>
    </row>
    <row r="51" spans="1:8" ht="15.75">
      <c r="A51" s="45" t="s">
        <v>42</v>
      </c>
      <c r="B51" s="46"/>
      <c r="C51" s="14"/>
      <c r="D51" s="15">
        <v>15</v>
      </c>
      <c r="E51" s="16">
        <v>2393425</v>
      </c>
      <c r="F51" s="16">
        <v>193325.45</v>
      </c>
      <c r="G51" s="17">
        <f t="shared" si="2"/>
        <v>0.919226443276894</v>
      </c>
      <c r="H51" s="18"/>
    </row>
    <row r="52" spans="1:8" ht="15.75">
      <c r="A52" s="45" t="s">
        <v>43</v>
      </c>
      <c r="B52" s="46"/>
      <c r="C52" s="14"/>
      <c r="D52" s="15">
        <v>2</v>
      </c>
      <c r="E52" s="16">
        <v>169010</v>
      </c>
      <c r="F52" s="16">
        <v>8038</v>
      </c>
      <c r="G52" s="17">
        <f t="shared" si="2"/>
        <v>0.9524406839831963</v>
      </c>
      <c r="H52" s="18"/>
    </row>
    <row r="53" spans="1:8" ht="15.75">
      <c r="A53" s="45" t="s">
        <v>44</v>
      </c>
      <c r="B53" s="46"/>
      <c r="C53" s="14"/>
      <c r="D53" s="15">
        <v>2</v>
      </c>
      <c r="E53" s="16">
        <v>644600</v>
      </c>
      <c r="F53" s="16">
        <v>63908</v>
      </c>
      <c r="G53" s="17">
        <f t="shared" si="2"/>
        <v>0.9008563450201675</v>
      </c>
      <c r="H53" s="18"/>
    </row>
    <row r="54" spans="1:8" ht="15.75">
      <c r="A54" s="47" t="s">
        <v>64</v>
      </c>
      <c r="B54" s="48"/>
      <c r="C54" s="14"/>
      <c r="D54" s="15">
        <v>3</v>
      </c>
      <c r="E54" s="16">
        <v>220500</v>
      </c>
      <c r="F54" s="16">
        <v>-39900</v>
      </c>
      <c r="G54" s="17">
        <f t="shared" si="2"/>
        <v>1.180952380952381</v>
      </c>
      <c r="H54" s="18"/>
    </row>
    <row r="55" spans="1:8" ht="15.75">
      <c r="A55" s="45" t="s">
        <v>65</v>
      </c>
      <c r="B55" s="48"/>
      <c r="C55" s="14"/>
      <c r="D55" s="15">
        <v>831</v>
      </c>
      <c r="E55" s="16">
        <v>60219383.54</v>
      </c>
      <c r="F55" s="16">
        <v>7007786.03</v>
      </c>
      <c r="G55" s="17">
        <f t="shared" si="2"/>
        <v>0.8836290639650078</v>
      </c>
      <c r="H55" s="18"/>
    </row>
    <row r="56" spans="1:8" ht="15.75">
      <c r="A56" s="45" t="s">
        <v>66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45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46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47</v>
      </c>
      <c r="B59" s="46"/>
      <c r="C59" s="14"/>
      <c r="D59" s="21"/>
      <c r="E59" s="22"/>
      <c r="F59" s="16">
        <v>20</v>
      </c>
      <c r="G59" s="23"/>
      <c r="H59" s="18"/>
    </row>
    <row r="60" spans="1:8" ht="15">
      <c r="A60" s="20" t="s">
        <v>30</v>
      </c>
      <c r="B60" s="46"/>
      <c r="C60" s="14"/>
      <c r="D60" s="21"/>
      <c r="E60" s="70"/>
      <c r="F60" s="16"/>
      <c r="G60" s="23"/>
      <c r="H60" s="18"/>
    </row>
    <row r="61" spans="1:8" ht="15.75">
      <c r="A61" s="50"/>
      <c r="B61" s="25"/>
      <c r="C61" s="29"/>
      <c r="D61" s="21"/>
      <c r="E61" s="72"/>
      <c r="F61" s="26"/>
      <c r="G61" s="23"/>
      <c r="H61" s="2"/>
    </row>
    <row r="62" spans="1:8" ht="18">
      <c r="A62" s="28" t="s">
        <v>48</v>
      </c>
      <c r="B62" s="28"/>
      <c r="C62" s="59"/>
      <c r="D62" s="30">
        <f>SUM(D45:D58)</f>
        <v>1287</v>
      </c>
      <c r="E62" s="31">
        <f>SUM(E45:E61)</f>
        <v>112653207.81</v>
      </c>
      <c r="F62" s="31">
        <f>SUM(F45:F61)</f>
        <v>10440578.3</v>
      </c>
      <c r="G62" s="32">
        <f>1-(F62/E62)</f>
        <v>0.9073210740913034</v>
      </c>
      <c r="H62" s="2"/>
    </row>
    <row r="63" spans="1:8" ht="18">
      <c r="A63" s="51"/>
      <c r="B63" s="51"/>
      <c r="C63" s="59"/>
      <c r="D63" s="74"/>
      <c r="E63" s="53"/>
      <c r="F63" s="54"/>
      <c r="G63" s="54"/>
      <c r="H63" s="2"/>
    </row>
    <row r="64" spans="1:8" ht="18">
      <c r="A64" s="55" t="s">
        <v>49</v>
      </c>
      <c r="B64" s="56"/>
      <c r="C64" s="59"/>
      <c r="D64" s="75"/>
      <c r="E64" s="56"/>
      <c r="F64" s="57">
        <f>F62+F40</f>
        <v>13329218.3</v>
      </c>
      <c r="G64" s="56"/>
      <c r="H64" s="2"/>
    </row>
    <row r="65" spans="1:8" ht="15.75">
      <c r="A65" s="4" t="s">
        <v>50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51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52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53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MAY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132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>
        <v>1</v>
      </c>
      <c r="E10" s="16">
        <v>281969</v>
      </c>
      <c r="F10" s="16">
        <v>62114</v>
      </c>
      <c r="G10" s="17">
        <f>F10/E10</f>
        <v>0.22028662725335055</v>
      </c>
      <c r="H10" s="18"/>
    </row>
    <row r="11" spans="1:8" ht="15.75">
      <c r="A11" s="112" t="s">
        <v>116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69</v>
      </c>
      <c r="B12" s="13"/>
      <c r="C12" s="14"/>
      <c r="D12" s="15">
        <v>1</v>
      </c>
      <c r="E12" s="16">
        <v>117180</v>
      </c>
      <c r="F12" s="16">
        <v>22813.5</v>
      </c>
      <c r="G12" s="17">
        <f>F12/E12</f>
        <v>0.19468766001024065</v>
      </c>
      <c r="H12" s="18"/>
    </row>
    <row r="13" spans="1:8" ht="15.75">
      <c r="A13" s="112" t="s">
        <v>70</v>
      </c>
      <c r="B13" s="13"/>
      <c r="C13" s="14"/>
      <c r="D13" s="15">
        <v>1</v>
      </c>
      <c r="E13" s="16">
        <v>9885</v>
      </c>
      <c r="F13" s="16">
        <v>792</v>
      </c>
      <c r="G13" s="17">
        <f>F13/E13</f>
        <v>0.08012139605462823</v>
      </c>
      <c r="H13" s="18"/>
    </row>
    <row r="14" spans="1:8" ht="15.75">
      <c r="A14" s="112" t="s">
        <v>131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25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127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16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14</v>
      </c>
      <c r="B18" s="13"/>
      <c r="C18" s="14"/>
      <c r="D18" s="15">
        <v>1</v>
      </c>
      <c r="E18" s="16">
        <v>441264</v>
      </c>
      <c r="F18" s="16">
        <v>78703</v>
      </c>
      <c r="G18" s="17">
        <f>F18/E18</f>
        <v>0.17835808042351065</v>
      </c>
      <c r="H18" s="18"/>
    </row>
    <row r="19" spans="1:8" ht="15.75">
      <c r="A19" s="112" t="s">
        <v>15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117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148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89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137</v>
      </c>
      <c r="B23" s="13"/>
      <c r="C23" s="14"/>
      <c r="D23" s="15">
        <v>4</v>
      </c>
      <c r="E23" s="16">
        <v>487594</v>
      </c>
      <c r="F23" s="16">
        <v>83452.5</v>
      </c>
      <c r="G23" s="17">
        <f>F23/E23</f>
        <v>0.1711516138426642</v>
      </c>
      <c r="H23" s="18"/>
    </row>
    <row r="24" spans="1:8" ht="15.75">
      <c r="A24" s="112" t="s">
        <v>10</v>
      </c>
      <c r="B24" s="13"/>
      <c r="C24" s="14"/>
      <c r="D24" s="15">
        <v>3</v>
      </c>
      <c r="E24" s="16">
        <v>10310</v>
      </c>
      <c r="F24" s="16">
        <v>1278</v>
      </c>
      <c r="G24" s="17">
        <f>F24/E24</f>
        <v>0.12395732298739089</v>
      </c>
      <c r="H24" s="18"/>
    </row>
    <row r="25" spans="1:8" ht="15.75">
      <c r="A25" s="113" t="s">
        <v>20</v>
      </c>
      <c r="B25" s="13"/>
      <c r="C25" s="14"/>
      <c r="D25" s="15">
        <v>2</v>
      </c>
      <c r="E25" s="16">
        <v>44359</v>
      </c>
      <c r="F25" s="16">
        <v>18594</v>
      </c>
      <c r="G25" s="17">
        <f>F25/E25</f>
        <v>0.4191708559706035</v>
      </c>
      <c r="H25" s="18"/>
    </row>
    <row r="26" spans="1:8" ht="15.75">
      <c r="A26" s="113" t="s">
        <v>21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22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23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104</v>
      </c>
      <c r="B29" s="13"/>
      <c r="C29" s="14"/>
      <c r="D29" s="15"/>
      <c r="E29" s="16"/>
      <c r="F29" s="16"/>
      <c r="G29" s="17"/>
      <c r="H29" s="18"/>
    </row>
    <row r="30" spans="1:8" ht="15.75">
      <c r="A30" s="114" t="s">
        <v>73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125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57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113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118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28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47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30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31</v>
      </c>
      <c r="B39" s="28"/>
      <c r="C39" s="29"/>
      <c r="D39" s="30">
        <f>SUM(D9:D38)</f>
        <v>13</v>
      </c>
      <c r="E39" s="31">
        <f>SUM(E9:E38)</f>
        <v>1392561</v>
      </c>
      <c r="F39" s="31">
        <f>SUM(F9:F38)</f>
        <v>267747</v>
      </c>
      <c r="G39" s="32">
        <f>F39/E39</f>
        <v>0.19226949483721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41" t="s">
        <v>35</v>
      </c>
      <c r="H43" s="2"/>
    </row>
    <row r="44" spans="1:8" ht="15.75">
      <c r="A44" s="45" t="s">
        <v>36</v>
      </c>
      <c r="B44" s="46"/>
      <c r="C44" s="14"/>
      <c r="D44" s="15">
        <v>32</v>
      </c>
      <c r="E44" s="16">
        <v>1522165</v>
      </c>
      <c r="F44" s="16">
        <v>95016.3</v>
      </c>
      <c r="G44" s="17">
        <f>1-(+F44/E44)</f>
        <v>0.9375781863332818</v>
      </c>
      <c r="H44" s="18"/>
    </row>
    <row r="45" spans="1:8" ht="15.75">
      <c r="A45" s="45" t="s">
        <v>37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38</v>
      </c>
      <c r="B46" s="46"/>
      <c r="C46" s="14"/>
      <c r="D46" s="15">
        <v>140</v>
      </c>
      <c r="E46" s="16">
        <v>4888635.75</v>
      </c>
      <c r="F46" s="16">
        <v>358376.27</v>
      </c>
      <c r="G46" s="17">
        <f>1-(+F46/E46)</f>
        <v>0.9266919671812325</v>
      </c>
      <c r="H46" s="18"/>
    </row>
    <row r="47" spans="1:8" ht="15.75">
      <c r="A47" s="45" t="s">
        <v>39</v>
      </c>
      <c r="B47" s="46"/>
      <c r="C47" s="14"/>
      <c r="D47" s="15">
        <v>4</v>
      </c>
      <c r="E47" s="16">
        <v>367487</v>
      </c>
      <c r="F47" s="16">
        <v>17145</v>
      </c>
      <c r="G47" s="17"/>
      <c r="H47" s="18"/>
    </row>
    <row r="48" spans="1:8" ht="15.75">
      <c r="A48" s="45" t="s">
        <v>40</v>
      </c>
      <c r="B48" s="46"/>
      <c r="C48" s="14"/>
      <c r="D48" s="15">
        <v>58</v>
      </c>
      <c r="E48" s="16">
        <v>2861930</v>
      </c>
      <c r="F48" s="16">
        <v>247344.37</v>
      </c>
      <c r="G48" s="17">
        <f>1-(+F48/E48)</f>
        <v>0.9135742767992229</v>
      </c>
      <c r="H48" s="18"/>
    </row>
    <row r="49" spans="1:8" ht="15.75">
      <c r="A49" s="45" t="s">
        <v>41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42</v>
      </c>
      <c r="B50" s="46"/>
      <c r="C50" s="14"/>
      <c r="D50" s="15">
        <v>20</v>
      </c>
      <c r="E50" s="16">
        <v>1040090</v>
      </c>
      <c r="F50" s="16">
        <v>9212</v>
      </c>
      <c r="G50" s="17">
        <f>1-(+F50/E50)</f>
        <v>0.9911430741570441</v>
      </c>
      <c r="H50" s="18"/>
    </row>
    <row r="51" spans="1:8" ht="15.75">
      <c r="A51" s="45" t="s">
        <v>43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44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64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65</v>
      </c>
      <c r="B54" s="48"/>
      <c r="C54" s="14"/>
      <c r="D54" s="15">
        <v>713</v>
      </c>
      <c r="E54" s="16">
        <v>38331749.92</v>
      </c>
      <c r="F54" s="16">
        <v>4474568.12</v>
      </c>
      <c r="G54" s="17">
        <f>1-(+F54/E54)</f>
        <v>0.8832673141889266</v>
      </c>
      <c r="H54" s="18"/>
    </row>
    <row r="55" spans="1:8" ht="15.75">
      <c r="A55" s="45" t="s">
        <v>66</v>
      </c>
      <c r="B55" s="48"/>
      <c r="C55" s="14"/>
      <c r="D55" s="15">
        <v>5</v>
      </c>
      <c r="E55" s="16">
        <v>476593.47</v>
      </c>
      <c r="F55" s="16">
        <v>26278.85</v>
      </c>
      <c r="G55" s="17">
        <f>1-(+F55/E55)</f>
        <v>0.9448610783525843</v>
      </c>
      <c r="H55" s="18"/>
    </row>
    <row r="56" spans="1:8" ht="15">
      <c r="A56" s="20" t="s">
        <v>45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46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47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30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26"/>
      <c r="F60" s="26"/>
      <c r="G60" s="23"/>
      <c r="H60" s="18"/>
    </row>
    <row r="61" spans="1:8" ht="15.75">
      <c r="A61" s="28" t="s">
        <v>48</v>
      </c>
      <c r="B61" s="28"/>
      <c r="C61" s="29"/>
      <c r="D61" s="30">
        <f>SUM(D44:D57)</f>
        <v>972</v>
      </c>
      <c r="E61" s="31">
        <f>SUM(E44:E60)</f>
        <v>49488651.14</v>
      </c>
      <c r="F61" s="31">
        <f>SUM(F44:F60)</f>
        <v>5227940.91</v>
      </c>
      <c r="G61" s="32">
        <f>1-(+F61/E61)</f>
        <v>0.894360812235304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49</v>
      </c>
      <c r="B63" s="56"/>
      <c r="C63" s="56"/>
      <c r="D63" s="56"/>
      <c r="E63" s="56"/>
      <c r="F63" s="57">
        <f>F61+F39</f>
        <v>5495687.91</v>
      </c>
      <c r="G63" s="56"/>
      <c r="H63" s="2"/>
    </row>
    <row r="64" spans="1:8" ht="18">
      <c r="A64" s="58"/>
      <c r="B64" s="59"/>
      <c r="C64" s="59"/>
      <c r="D64" s="56"/>
      <c r="E64" s="56"/>
      <c r="F64" s="57"/>
      <c r="G64" s="56"/>
      <c r="H64" s="2"/>
    </row>
    <row r="65" spans="1:8" ht="15.75">
      <c r="A65" s="4" t="s">
        <v>50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51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52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53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MAY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132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21"/>
      <c r="F10" s="16"/>
      <c r="G10" s="17"/>
      <c r="H10" s="18"/>
    </row>
    <row r="11" spans="1:8" ht="15.75">
      <c r="A11" s="112" t="s">
        <v>116</v>
      </c>
      <c r="B11" s="13"/>
      <c r="C11" s="14"/>
      <c r="D11" s="15">
        <v>6</v>
      </c>
      <c r="E11" s="121">
        <v>1956172</v>
      </c>
      <c r="F11" s="16">
        <v>316804.5</v>
      </c>
      <c r="G11" s="17">
        <f>F11/E11</f>
        <v>0.16195124968561048</v>
      </c>
      <c r="H11" s="18"/>
    </row>
    <row r="12" spans="1:8" ht="15.75">
      <c r="A12" s="112" t="s">
        <v>69</v>
      </c>
      <c r="B12" s="13"/>
      <c r="C12" s="14"/>
      <c r="D12" s="15"/>
      <c r="E12" s="121"/>
      <c r="F12" s="16"/>
      <c r="G12" s="17"/>
      <c r="H12" s="18"/>
    </row>
    <row r="13" spans="1:8" ht="15.75">
      <c r="A13" s="112" t="s">
        <v>70</v>
      </c>
      <c r="B13" s="13"/>
      <c r="C13" s="14"/>
      <c r="D13" s="15">
        <v>1</v>
      </c>
      <c r="E13" s="121">
        <v>204477</v>
      </c>
      <c r="F13" s="16">
        <v>51215</v>
      </c>
      <c r="G13" s="17">
        <f>F13/E13</f>
        <v>0.25046826782474313</v>
      </c>
      <c r="H13" s="18"/>
    </row>
    <row r="14" spans="1:8" ht="15.75">
      <c r="A14" s="112" t="s">
        <v>131</v>
      </c>
      <c r="B14" s="13"/>
      <c r="C14" s="14"/>
      <c r="D14" s="15"/>
      <c r="E14" s="121"/>
      <c r="F14" s="16"/>
      <c r="G14" s="17"/>
      <c r="H14" s="18"/>
    </row>
    <row r="15" spans="1:8" ht="15.75">
      <c r="A15" s="112" t="s">
        <v>25</v>
      </c>
      <c r="B15" s="13"/>
      <c r="C15" s="14"/>
      <c r="D15" s="15">
        <v>2</v>
      </c>
      <c r="E15" s="121">
        <v>339228</v>
      </c>
      <c r="F15" s="16">
        <v>113852</v>
      </c>
      <c r="G15" s="17">
        <f aca="true" t="shared" si="0" ref="G15:G21">F15/E15</f>
        <v>0.3356208803518577</v>
      </c>
      <c r="H15" s="18"/>
    </row>
    <row r="16" spans="1:8" ht="15.75">
      <c r="A16" s="112" t="s">
        <v>127</v>
      </c>
      <c r="B16" s="13"/>
      <c r="C16" s="14"/>
      <c r="D16" s="15">
        <v>1</v>
      </c>
      <c r="E16" s="121">
        <v>113757</v>
      </c>
      <c r="F16" s="16">
        <v>15842</v>
      </c>
      <c r="G16" s="17">
        <f t="shared" si="0"/>
        <v>0.1392617597158856</v>
      </c>
      <c r="H16" s="18"/>
    </row>
    <row r="17" spans="1:8" ht="15.75">
      <c r="A17" s="112" t="s">
        <v>16</v>
      </c>
      <c r="B17" s="13"/>
      <c r="C17" s="14"/>
      <c r="D17" s="15"/>
      <c r="E17" s="121"/>
      <c r="F17" s="16"/>
      <c r="G17" s="17"/>
      <c r="H17" s="18"/>
    </row>
    <row r="18" spans="1:8" ht="15.75">
      <c r="A18" s="112" t="s">
        <v>14</v>
      </c>
      <c r="B18" s="13"/>
      <c r="C18" s="14"/>
      <c r="D18" s="15">
        <v>3</v>
      </c>
      <c r="E18" s="121">
        <v>714169</v>
      </c>
      <c r="F18" s="16">
        <v>38202</v>
      </c>
      <c r="G18" s="17">
        <f t="shared" si="0"/>
        <v>0.05349154051772059</v>
      </c>
      <c r="H18" s="18"/>
    </row>
    <row r="19" spans="1:8" ht="15.75">
      <c r="A19" s="112" t="s">
        <v>15</v>
      </c>
      <c r="B19" s="13"/>
      <c r="C19" s="14"/>
      <c r="D19" s="15">
        <v>3</v>
      </c>
      <c r="E19" s="121">
        <v>1287507</v>
      </c>
      <c r="F19" s="16">
        <v>418341.5</v>
      </c>
      <c r="G19" s="17">
        <f t="shared" si="0"/>
        <v>0.324923670317909</v>
      </c>
      <c r="H19" s="18"/>
    </row>
    <row r="20" spans="1:8" ht="15.75">
      <c r="A20" s="112" t="s">
        <v>117</v>
      </c>
      <c r="B20" s="13"/>
      <c r="C20" s="14"/>
      <c r="D20" s="15">
        <v>28</v>
      </c>
      <c r="E20" s="121">
        <v>2418132</v>
      </c>
      <c r="F20" s="16">
        <v>313771.5</v>
      </c>
      <c r="G20" s="17">
        <f t="shared" si="0"/>
        <v>0.12975780478485047</v>
      </c>
      <c r="H20" s="18"/>
    </row>
    <row r="21" spans="1:8" ht="15.75">
      <c r="A21" s="112" t="s">
        <v>148</v>
      </c>
      <c r="B21" s="13"/>
      <c r="C21" s="14"/>
      <c r="D21" s="15">
        <v>1</v>
      </c>
      <c r="E21" s="121">
        <v>79535</v>
      </c>
      <c r="F21" s="16">
        <v>18981</v>
      </c>
      <c r="G21" s="17">
        <f t="shared" si="0"/>
        <v>0.23864965109700131</v>
      </c>
      <c r="H21" s="18"/>
    </row>
    <row r="22" spans="1:8" ht="15.75">
      <c r="A22" s="112" t="s">
        <v>89</v>
      </c>
      <c r="B22" s="13"/>
      <c r="C22" s="14"/>
      <c r="D22" s="15">
        <v>1</v>
      </c>
      <c r="E22" s="121">
        <v>90672</v>
      </c>
      <c r="F22" s="16">
        <v>39149.5</v>
      </c>
      <c r="G22" s="17">
        <f>F22/E22</f>
        <v>0.431770557614258</v>
      </c>
      <c r="H22" s="18"/>
    </row>
    <row r="23" spans="1:8" ht="15.75">
      <c r="A23" s="112" t="s">
        <v>137</v>
      </c>
      <c r="B23" s="13"/>
      <c r="C23" s="14"/>
      <c r="D23" s="15"/>
      <c r="E23" s="121"/>
      <c r="F23" s="16"/>
      <c r="G23" s="17"/>
      <c r="H23" s="18"/>
    </row>
    <row r="24" spans="1:8" ht="15.75">
      <c r="A24" s="112" t="s">
        <v>10</v>
      </c>
      <c r="B24" s="13"/>
      <c r="C24" s="14"/>
      <c r="D24" s="15"/>
      <c r="E24" s="121"/>
      <c r="F24" s="16"/>
      <c r="G24" s="17"/>
      <c r="H24" s="18"/>
    </row>
    <row r="25" spans="1:8" ht="15.75">
      <c r="A25" s="113" t="s">
        <v>20</v>
      </c>
      <c r="B25" s="13"/>
      <c r="C25" s="14"/>
      <c r="D25" s="15">
        <v>4</v>
      </c>
      <c r="E25" s="121">
        <v>641377</v>
      </c>
      <c r="F25" s="16">
        <v>179530</v>
      </c>
      <c r="G25" s="17">
        <f>F25/E25</f>
        <v>0.27991337388150805</v>
      </c>
      <c r="H25" s="18"/>
    </row>
    <row r="26" spans="1:8" ht="15.75">
      <c r="A26" s="113" t="s">
        <v>21</v>
      </c>
      <c r="B26" s="13"/>
      <c r="C26" s="14"/>
      <c r="D26" s="15">
        <v>13</v>
      </c>
      <c r="E26" s="121">
        <v>126077</v>
      </c>
      <c r="F26" s="16">
        <v>126077</v>
      </c>
      <c r="G26" s="17">
        <f>F26/E26</f>
        <v>1</v>
      </c>
      <c r="H26" s="18"/>
    </row>
    <row r="27" spans="1:8" ht="15.75">
      <c r="A27" s="114" t="s">
        <v>22</v>
      </c>
      <c r="B27" s="13"/>
      <c r="C27" s="14"/>
      <c r="D27" s="15"/>
      <c r="E27" s="121"/>
      <c r="F27" s="16"/>
      <c r="G27" s="17"/>
      <c r="H27" s="18"/>
    </row>
    <row r="28" spans="1:8" ht="15.75">
      <c r="A28" s="114" t="s">
        <v>23</v>
      </c>
      <c r="B28" s="13"/>
      <c r="C28" s="14"/>
      <c r="D28" s="15"/>
      <c r="E28" s="121">
        <v>27146</v>
      </c>
      <c r="F28" s="16">
        <v>3046</v>
      </c>
      <c r="G28" s="17">
        <f aca="true" t="shared" si="1" ref="G28:G34">F28/E28</f>
        <v>0.11220806011935461</v>
      </c>
      <c r="H28" s="18"/>
    </row>
    <row r="29" spans="1:8" ht="15.75">
      <c r="A29" s="114" t="s">
        <v>104</v>
      </c>
      <c r="B29" s="13"/>
      <c r="C29" s="14"/>
      <c r="D29" s="15">
        <v>1</v>
      </c>
      <c r="E29" s="121">
        <v>83216</v>
      </c>
      <c r="F29" s="16">
        <v>25841.5</v>
      </c>
      <c r="G29" s="17">
        <f t="shared" si="1"/>
        <v>0.3105352336089214</v>
      </c>
      <c r="H29" s="18"/>
    </row>
    <row r="30" spans="1:8" ht="15.75">
      <c r="A30" s="114" t="s">
        <v>73</v>
      </c>
      <c r="B30" s="13"/>
      <c r="C30" s="14"/>
      <c r="D30" s="15">
        <v>2</v>
      </c>
      <c r="E30" s="121">
        <v>225390</v>
      </c>
      <c r="F30" s="16">
        <v>73278.5</v>
      </c>
      <c r="G30" s="17">
        <f t="shared" si="1"/>
        <v>0.3251186831713918</v>
      </c>
      <c r="H30" s="18"/>
    </row>
    <row r="31" spans="1:8" ht="15.75">
      <c r="A31" s="114" t="s">
        <v>125</v>
      </c>
      <c r="B31" s="13"/>
      <c r="C31" s="14"/>
      <c r="D31" s="15"/>
      <c r="E31" s="121"/>
      <c r="F31" s="16"/>
      <c r="G31" s="17"/>
      <c r="H31" s="18"/>
    </row>
    <row r="32" spans="1:8" ht="15.75">
      <c r="A32" s="114" t="s">
        <v>57</v>
      </c>
      <c r="B32" s="13"/>
      <c r="C32" s="14"/>
      <c r="D32" s="15">
        <v>1</v>
      </c>
      <c r="E32" s="121">
        <v>115104</v>
      </c>
      <c r="F32" s="16">
        <v>27183</v>
      </c>
      <c r="G32" s="17">
        <f t="shared" si="1"/>
        <v>0.23616034195162636</v>
      </c>
      <c r="H32" s="18"/>
    </row>
    <row r="33" spans="1:8" ht="15.75">
      <c r="A33" s="114" t="s">
        <v>113</v>
      </c>
      <c r="B33" s="13"/>
      <c r="C33" s="14"/>
      <c r="D33" s="15">
        <v>1</v>
      </c>
      <c r="E33" s="121">
        <v>184721</v>
      </c>
      <c r="F33" s="16">
        <v>61688.5</v>
      </c>
      <c r="G33" s="17">
        <f t="shared" si="1"/>
        <v>0.3339549915818992</v>
      </c>
      <c r="H33" s="18"/>
    </row>
    <row r="34" spans="1:8" ht="15.75">
      <c r="A34" s="114" t="s">
        <v>118</v>
      </c>
      <c r="B34" s="13"/>
      <c r="C34" s="14"/>
      <c r="D34" s="15">
        <v>9</v>
      </c>
      <c r="E34" s="121">
        <v>3695090</v>
      </c>
      <c r="F34" s="16">
        <v>500805</v>
      </c>
      <c r="G34" s="17">
        <f t="shared" si="1"/>
        <v>0.1355325580703041</v>
      </c>
      <c r="H34" s="18"/>
    </row>
    <row r="35" spans="1:8" ht="15">
      <c r="A35" s="20" t="s">
        <v>28</v>
      </c>
      <c r="B35" s="13"/>
      <c r="C35" s="14"/>
      <c r="D35" s="21"/>
      <c r="E35" s="121">
        <v>74810</v>
      </c>
      <c r="F35" s="16">
        <v>11500</v>
      </c>
      <c r="G35" s="23"/>
      <c r="H35" s="18"/>
    </row>
    <row r="36" spans="1:8" ht="15">
      <c r="A36" s="20" t="s">
        <v>47</v>
      </c>
      <c r="B36" s="13"/>
      <c r="C36" s="14"/>
      <c r="D36" s="21"/>
      <c r="E36" s="121"/>
      <c r="F36" s="16"/>
      <c r="G36" s="23"/>
      <c r="H36" s="18"/>
    </row>
    <row r="37" spans="1:8" ht="15">
      <c r="A37" s="20" t="s">
        <v>30</v>
      </c>
      <c r="B37" s="13"/>
      <c r="C37" s="14"/>
      <c r="D37" s="21"/>
      <c r="E37" s="121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31</v>
      </c>
      <c r="B39" s="28"/>
      <c r="C39" s="29"/>
      <c r="D39" s="30">
        <f>SUM(D9:D38)</f>
        <v>77</v>
      </c>
      <c r="E39" s="31">
        <f>SUM(E9:E38)</f>
        <v>12376580</v>
      </c>
      <c r="F39" s="31">
        <f>SUM(F9:F38)</f>
        <v>2335108.5</v>
      </c>
      <c r="G39" s="32">
        <f>F39/E39</f>
        <v>0.188671547390313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41" t="s">
        <v>35</v>
      </c>
      <c r="H43" s="2"/>
    </row>
    <row r="44" spans="1:8" ht="15.75">
      <c r="A44" s="45" t="s">
        <v>36</v>
      </c>
      <c r="B44" s="46"/>
      <c r="C44" s="14"/>
      <c r="D44" s="15">
        <v>174</v>
      </c>
      <c r="E44" s="16">
        <v>17063362.6</v>
      </c>
      <c r="F44" s="16">
        <v>870544.93</v>
      </c>
      <c r="G44" s="17">
        <f>1-(+F44/E44)</f>
        <v>0.9489816309711429</v>
      </c>
      <c r="H44" s="18"/>
    </row>
    <row r="45" spans="1:8" ht="15.75">
      <c r="A45" s="45" t="s">
        <v>37</v>
      </c>
      <c r="B45" s="46"/>
      <c r="C45" s="14"/>
      <c r="D45" s="15">
        <v>6</v>
      </c>
      <c r="E45" s="16">
        <v>1530822.36</v>
      </c>
      <c r="F45" s="16">
        <v>148961.47</v>
      </c>
      <c r="G45" s="17">
        <f aca="true" t="shared" si="2" ref="G45:G53">1-(+F45/E45)</f>
        <v>0.902691864260462</v>
      </c>
      <c r="H45" s="18"/>
    </row>
    <row r="46" spans="1:8" ht="15.75">
      <c r="A46" s="45" t="s">
        <v>38</v>
      </c>
      <c r="B46" s="46"/>
      <c r="C46" s="14"/>
      <c r="D46" s="15">
        <v>273</v>
      </c>
      <c r="E46" s="16">
        <v>9952167</v>
      </c>
      <c r="F46" s="16">
        <v>717693.25</v>
      </c>
      <c r="G46" s="17">
        <f t="shared" si="2"/>
        <v>0.9278857308162132</v>
      </c>
      <c r="H46" s="18"/>
    </row>
    <row r="47" spans="1:8" ht="15.75">
      <c r="A47" s="45" t="s">
        <v>39</v>
      </c>
      <c r="B47" s="46"/>
      <c r="C47" s="14"/>
      <c r="D47" s="15">
        <v>36</v>
      </c>
      <c r="E47" s="16">
        <v>2683867.2</v>
      </c>
      <c r="F47" s="16">
        <v>235897.29</v>
      </c>
      <c r="G47" s="17">
        <f t="shared" si="2"/>
        <v>0.9121054536528483</v>
      </c>
      <c r="H47" s="18"/>
    </row>
    <row r="48" spans="1:8" ht="15.75">
      <c r="A48" s="45" t="s">
        <v>40</v>
      </c>
      <c r="B48" s="46"/>
      <c r="C48" s="14"/>
      <c r="D48" s="15">
        <v>97</v>
      </c>
      <c r="E48" s="16">
        <v>13053660.67</v>
      </c>
      <c r="F48" s="16">
        <v>973212.46</v>
      </c>
      <c r="G48" s="17">
        <f t="shared" si="2"/>
        <v>0.9254452460039319</v>
      </c>
      <c r="H48" s="18"/>
    </row>
    <row r="49" spans="1:8" ht="15.75">
      <c r="A49" s="45" t="s">
        <v>41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42</v>
      </c>
      <c r="B50" s="46"/>
      <c r="C50" s="14"/>
      <c r="D50" s="15">
        <v>20</v>
      </c>
      <c r="E50" s="16">
        <v>1994505</v>
      </c>
      <c r="F50" s="16">
        <v>182035</v>
      </c>
      <c r="G50" s="17">
        <f t="shared" si="2"/>
        <v>0.9087317404569053</v>
      </c>
      <c r="H50" s="18"/>
    </row>
    <row r="51" spans="1:8" ht="15.75">
      <c r="A51" s="45" t="s">
        <v>43</v>
      </c>
      <c r="B51" s="46"/>
      <c r="C51" s="14"/>
      <c r="D51" s="15">
        <v>3</v>
      </c>
      <c r="E51" s="16">
        <v>305910</v>
      </c>
      <c r="F51" s="16">
        <v>20170</v>
      </c>
      <c r="G51" s="17">
        <f t="shared" si="2"/>
        <v>0.9340655748422739</v>
      </c>
      <c r="H51" s="18"/>
    </row>
    <row r="52" spans="1:8" ht="15.75">
      <c r="A52" s="45" t="s">
        <v>44</v>
      </c>
      <c r="B52" s="46"/>
      <c r="C52" s="14"/>
      <c r="D52" s="15">
        <v>3</v>
      </c>
      <c r="E52" s="16">
        <v>202350</v>
      </c>
      <c r="F52" s="16">
        <v>27525</v>
      </c>
      <c r="G52" s="17">
        <f t="shared" si="2"/>
        <v>0.8639733135656041</v>
      </c>
      <c r="H52" s="18"/>
    </row>
    <row r="53" spans="1:8" ht="15.75">
      <c r="A53" s="47" t="s">
        <v>64</v>
      </c>
      <c r="B53" s="48"/>
      <c r="C53" s="14"/>
      <c r="D53" s="15">
        <v>2</v>
      </c>
      <c r="E53" s="16">
        <v>118800</v>
      </c>
      <c r="F53" s="16">
        <v>29800</v>
      </c>
      <c r="G53" s="17">
        <f t="shared" si="2"/>
        <v>0.7491582491582491</v>
      </c>
      <c r="H53" s="18"/>
    </row>
    <row r="54" spans="1:8" ht="15.75">
      <c r="A54" s="45" t="s">
        <v>65</v>
      </c>
      <c r="B54" s="48"/>
      <c r="C54" s="14"/>
      <c r="D54" s="15">
        <v>1473</v>
      </c>
      <c r="E54" s="16">
        <v>94404514.78</v>
      </c>
      <c r="F54" s="16">
        <v>10740985.76</v>
      </c>
      <c r="G54" s="17">
        <f>1-(+F54/E54)</f>
        <v>0.8862238126531261</v>
      </c>
      <c r="H54" s="18"/>
    </row>
    <row r="55" spans="1:8" ht="15.75">
      <c r="A55" s="45" t="s">
        <v>66</v>
      </c>
      <c r="B55" s="48"/>
      <c r="C55" s="14"/>
      <c r="D55" s="15">
        <v>16</v>
      </c>
      <c r="E55" s="16">
        <v>747587.57</v>
      </c>
      <c r="F55" s="16">
        <v>96649.42</v>
      </c>
      <c r="G55" s="17">
        <f>1-(+F55/E55)</f>
        <v>0.870718262477264</v>
      </c>
      <c r="H55" s="18"/>
    </row>
    <row r="56" spans="1:8" ht="15">
      <c r="A56" s="20" t="s">
        <v>45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46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47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30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72"/>
      <c r="F60" s="26"/>
      <c r="G60" s="23"/>
      <c r="H60" s="18"/>
    </row>
    <row r="61" spans="1:8" ht="15.75">
      <c r="A61" s="28" t="s">
        <v>48</v>
      </c>
      <c r="B61" s="28"/>
      <c r="C61" s="29"/>
      <c r="D61" s="30">
        <f>SUM(D44:D57)</f>
        <v>2103</v>
      </c>
      <c r="E61" s="31">
        <f>SUM(E44:E60)</f>
        <v>142057547.18</v>
      </c>
      <c r="F61" s="31">
        <f>SUM(F44:F60)</f>
        <v>14043474.58</v>
      </c>
      <c r="G61" s="32">
        <f>1-(F61/E61)</f>
        <v>0.9011423549203927</v>
      </c>
      <c r="H61" s="18"/>
    </row>
    <row r="62" spans="1:8" ht="15">
      <c r="A62" s="51"/>
      <c r="B62" s="51"/>
      <c r="C62" s="73"/>
      <c r="D62" s="74"/>
      <c r="E62" s="53"/>
      <c r="F62" s="54"/>
      <c r="G62" s="54"/>
      <c r="H62" s="2"/>
    </row>
    <row r="63" spans="1:8" ht="18">
      <c r="A63" s="55" t="s">
        <v>49</v>
      </c>
      <c r="B63" s="56"/>
      <c r="C63" s="59"/>
      <c r="D63" s="75"/>
      <c r="E63" s="56"/>
      <c r="F63" s="57">
        <f>F61+F39</f>
        <v>16378583.08</v>
      </c>
      <c r="G63" s="56"/>
      <c r="H63" s="2"/>
    </row>
    <row r="64" spans="1:8" ht="18">
      <c r="A64" s="58"/>
      <c r="B64" s="59"/>
      <c r="C64" s="59"/>
      <c r="D64" s="75"/>
      <c r="E64" s="56"/>
      <c r="F64" s="57"/>
      <c r="G64" s="56"/>
      <c r="H64" s="2"/>
    </row>
    <row r="65" spans="1:8" ht="18">
      <c r="A65" s="58"/>
      <c r="B65" s="59"/>
      <c r="C65" s="59"/>
      <c r="D65" s="75"/>
      <c r="E65" s="56"/>
      <c r="F65" s="57"/>
      <c r="G65" s="56"/>
      <c r="H65" s="2"/>
    </row>
    <row r="66" spans="1:8" ht="15.75">
      <c r="A66" s="4" t="s">
        <v>50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51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52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53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77" customWidth="1"/>
    <col min="2" max="2" width="15.6640625" style="77" customWidth="1"/>
    <col min="3" max="3" width="3.6640625" style="77" customWidth="1"/>
    <col min="4" max="4" width="7.6640625" style="77" customWidth="1"/>
    <col min="5" max="6" width="14.6640625" style="77" customWidth="1"/>
    <col min="7" max="7" width="11.6640625" style="77" customWidth="1"/>
    <col min="8" max="16384" width="8.88671875" style="77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MAY 2018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76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12" t="s">
        <v>10</v>
      </c>
      <c r="B9" s="13"/>
      <c r="C9" s="14"/>
      <c r="D9" s="15">
        <v>5</v>
      </c>
      <c r="E9" s="16">
        <v>179481</v>
      </c>
      <c r="F9" s="16">
        <v>52092</v>
      </c>
      <c r="G9" s="17">
        <f>F9/E9</f>
        <v>0.2902368495829642</v>
      </c>
      <c r="H9" s="18"/>
    </row>
    <row r="10" spans="1:8" ht="15.75" customHeight="1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 customHeight="1">
      <c r="A11" s="112" t="s">
        <v>77</v>
      </c>
      <c r="B11" s="13"/>
      <c r="C11" s="14"/>
      <c r="D11" s="15"/>
      <c r="E11" s="16"/>
      <c r="F11" s="16"/>
      <c r="G11" s="17"/>
      <c r="H11" s="18"/>
    </row>
    <row r="12" spans="1:8" ht="15.75" customHeight="1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 customHeight="1">
      <c r="A13" s="112" t="s">
        <v>133</v>
      </c>
      <c r="B13" s="13"/>
      <c r="C13" s="14"/>
      <c r="D13" s="15"/>
      <c r="E13" s="16"/>
      <c r="F13" s="16"/>
      <c r="G13" s="17"/>
      <c r="H13" s="18"/>
    </row>
    <row r="14" spans="1:8" ht="15.75" customHeight="1">
      <c r="A14" s="112" t="s">
        <v>112</v>
      </c>
      <c r="B14" s="13"/>
      <c r="C14" s="14"/>
      <c r="D14" s="15">
        <v>1</v>
      </c>
      <c r="E14" s="16">
        <v>39965</v>
      </c>
      <c r="F14" s="16">
        <v>11318</v>
      </c>
      <c r="G14" s="17">
        <f>F14/E14</f>
        <v>0.28319779807331413</v>
      </c>
      <c r="H14" s="18"/>
    </row>
    <row r="15" spans="1:8" ht="15.75" customHeight="1">
      <c r="A15" s="112" t="s">
        <v>61</v>
      </c>
      <c r="B15" s="13"/>
      <c r="C15" s="14"/>
      <c r="D15" s="15">
        <v>1</v>
      </c>
      <c r="E15" s="16">
        <v>37842</v>
      </c>
      <c r="F15" s="16">
        <v>4542.5</v>
      </c>
      <c r="G15" s="17">
        <f>F15/E15</f>
        <v>0.12003858147032398</v>
      </c>
      <c r="H15" s="18"/>
    </row>
    <row r="16" spans="1:8" ht="15.75" customHeight="1">
      <c r="A16" s="112" t="s">
        <v>78</v>
      </c>
      <c r="B16" s="13"/>
      <c r="C16" s="14"/>
      <c r="D16" s="15"/>
      <c r="E16" s="16"/>
      <c r="F16" s="16"/>
      <c r="G16" s="17"/>
      <c r="H16" s="18"/>
    </row>
    <row r="17" spans="1:8" ht="15.75" customHeight="1">
      <c r="A17" s="112" t="s">
        <v>25</v>
      </c>
      <c r="B17" s="13"/>
      <c r="C17" s="14"/>
      <c r="D17" s="15">
        <v>1</v>
      </c>
      <c r="E17" s="16">
        <v>53645</v>
      </c>
      <c r="F17" s="16">
        <v>20464</v>
      </c>
      <c r="G17" s="17">
        <f>F17/E17</f>
        <v>0.38147078012862334</v>
      </c>
      <c r="H17" s="18"/>
    </row>
    <row r="18" spans="1:8" ht="15.75" customHeight="1">
      <c r="A18" s="112" t="s">
        <v>14</v>
      </c>
      <c r="B18" s="13"/>
      <c r="C18" s="14"/>
      <c r="D18" s="15">
        <v>2</v>
      </c>
      <c r="E18" s="16">
        <v>217317</v>
      </c>
      <c r="F18" s="16">
        <v>48337.5</v>
      </c>
      <c r="G18" s="17">
        <f>F18/E18</f>
        <v>0.2224285260702108</v>
      </c>
      <c r="H18" s="18"/>
    </row>
    <row r="19" spans="1:8" ht="15.75" customHeight="1">
      <c r="A19" s="112" t="s">
        <v>15</v>
      </c>
      <c r="B19" s="13"/>
      <c r="C19" s="14"/>
      <c r="D19" s="15"/>
      <c r="E19" s="16"/>
      <c r="F19" s="16"/>
      <c r="G19" s="17"/>
      <c r="H19" s="18"/>
    </row>
    <row r="20" spans="1:8" ht="15.75" customHeight="1">
      <c r="A20" s="112" t="s">
        <v>16</v>
      </c>
      <c r="B20" s="13"/>
      <c r="C20" s="14"/>
      <c r="D20" s="15"/>
      <c r="E20" s="16"/>
      <c r="F20" s="16"/>
      <c r="G20" s="17"/>
      <c r="H20" s="18"/>
    </row>
    <row r="21" spans="1:8" ht="15.75" customHeight="1">
      <c r="A21" s="112" t="s">
        <v>79</v>
      </c>
      <c r="B21" s="13"/>
      <c r="C21" s="14"/>
      <c r="D21" s="15"/>
      <c r="E21" s="16"/>
      <c r="F21" s="16"/>
      <c r="G21" s="17"/>
      <c r="H21" s="18"/>
    </row>
    <row r="22" spans="1:8" ht="15.75" customHeight="1">
      <c r="A22" s="112" t="s">
        <v>17</v>
      </c>
      <c r="B22" s="13"/>
      <c r="C22" s="14"/>
      <c r="D22" s="15"/>
      <c r="E22" s="16"/>
      <c r="F22" s="16"/>
      <c r="G22" s="17"/>
      <c r="H22" s="18"/>
    </row>
    <row r="23" spans="1:8" ht="15.75" customHeight="1">
      <c r="A23" s="112" t="s">
        <v>18</v>
      </c>
      <c r="B23" s="13"/>
      <c r="C23" s="14"/>
      <c r="D23" s="15"/>
      <c r="E23" s="16"/>
      <c r="F23" s="16"/>
      <c r="G23" s="17"/>
      <c r="H23" s="18"/>
    </row>
    <row r="24" spans="1:8" ht="15.75" customHeight="1">
      <c r="A24" s="112" t="s">
        <v>19</v>
      </c>
      <c r="B24" s="13"/>
      <c r="C24" s="14"/>
      <c r="D24" s="15"/>
      <c r="E24" s="16"/>
      <c r="F24" s="16"/>
      <c r="G24" s="17"/>
      <c r="H24" s="18"/>
    </row>
    <row r="25" spans="1:8" ht="15.75" customHeight="1">
      <c r="A25" s="113" t="s">
        <v>20</v>
      </c>
      <c r="B25" s="13"/>
      <c r="C25" s="14"/>
      <c r="D25" s="15">
        <v>1</v>
      </c>
      <c r="E25" s="16">
        <v>5745</v>
      </c>
      <c r="F25" s="16">
        <v>2217.5</v>
      </c>
      <c r="G25" s="17">
        <f>F25/E25</f>
        <v>0.38598781549173194</v>
      </c>
      <c r="H25" s="18"/>
    </row>
    <row r="26" spans="1:8" ht="15.75" customHeight="1">
      <c r="A26" s="113" t="s">
        <v>21</v>
      </c>
      <c r="B26" s="13"/>
      <c r="C26" s="14"/>
      <c r="D26" s="15"/>
      <c r="E26" s="16"/>
      <c r="F26" s="16"/>
      <c r="G26" s="17"/>
      <c r="H26" s="18"/>
    </row>
    <row r="27" spans="1:8" ht="15.75" customHeight="1">
      <c r="A27" s="114" t="s">
        <v>22</v>
      </c>
      <c r="B27" s="13"/>
      <c r="C27" s="14"/>
      <c r="D27" s="15"/>
      <c r="E27" s="16"/>
      <c r="F27" s="16"/>
      <c r="G27" s="17"/>
      <c r="H27" s="18"/>
    </row>
    <row r="28" spans="1:8" ht="15.75" customHeight="1">
      <c r="A28" s="114" t="s">
        <v>23</v>
      </c>
      <c r="B28" s="13"/>
      <c r="C28" s="14"/>
      <c r="D28" s="15"/>
      <c r="E28" s="16"/>
      <c r="F28" s="16"/>
      <c r="G28" s="17"/>
      <c r="H28" s="18"/>
    </row>
    <row r="29" spans="1:8" ht="15.75" customHeight="1">
      <c r="A29" s="114" t="s">
        <v>24</v>
      </c>
      <c r="B29" s="13"/>
      <c r="C29" s="14"/>
      <c r="D29" s="15"/>
      <c r="E29" s="16"/>
      <c r="F29" s="16"/>
      <c r="G29" s="17"/>
      <c r="H29" s="18"/>
    </row>
    <row r="30" spans="1:8" ht="15.75" customHeight="1">
      <c r="A30" s="114" t="s">
        <v>129</v>
      </c>
      <c r="B30" s="13"/>
      <c r="C30" s="14"/>
      <c r="D30" s="15"/>
      <c r="E30" s="16"/>
      <c r="F30" s="16"/>
      <c r="G30" s="17"/>
      <c r="H30" s="18"/>
    </row>
    <row r="31" spans="1:8" ht="15.75" customHeight="1">
      <c r="A31" s="114" t="s">
        <v>27</v>
      </c>
      <c r="B31" s="13"/>
      <c r="C31" s="14"/>
      <c r="D31" s="15">
        <v>1</v>
      </c>
      <c r="E31" s="16">
        <v>65152</v>
      </c>
      <c r="F31" s="16">
        <v>16667</v>
      </c>
      <c r="G31" s="17">
        <f>F31/E31</f>
        <v>0.25581716601178783</v>
      </c>
      <c r="H31" s="18"/>
    </row>
    <row r="32" spans="1:8" ht="15.75" customHeight="1">
      <c r="A32" s="114" t="s">
        <v>57</v>
      </c>
      <c r="B32" s="13"/>
      <c r="C32" s="14"/>
      <c r="D32" s="15"/>
      <c r="E32" s="16"/>
      <c r="F32" s="16"/>
      <c r="G32" s="17"/>
      <c r="H32" s="18"/>
    </row>
    <row r="33" spans="1:8" ht="15.75" customHeight="1">
      <c r="A33" s="114" t="s">
        <v>71</v>
      </c>
      <c r="B33" s="13"/>
      <c r="C33" s="14"/>
      <c r="D33" s="15"/>
      <c r="E33" s="16"/>
      <c r="F33" s="16"/>
      <c r="G33" s="17"/>
      <c r="H33" s="18"/>
    </row>
    <row r="34" spans="1:8" ht="15.75" customHeight="1">
      <c r="A34" s="114" t="s">
        <v>135</v>
      </c>
      <c r="B34" s="13"/>
      <c r="C34" s="14"/>
      <c r="D34" s="15"/>
      <c r="E34" s="16"/>
      <c r="F34" s="16"/>
      <c r="G34" s="17"/>
      <c r="H34" s="18"/>
    </row>
    <row r="35" spans="1:8" ht="15.75" customHeight="1">
      <c r="A35" s="20" t="s">
        <v>28</v>
      </c>
      <c r="B35" s="13"/>
      <c r="C35" s="14"/>
      <c r="D35" s="21"/>
      <c r="E35" s="70"/>
      <c r="F35" s="16"/>
      <c r="G35" s="23"/>
      <c r="H35" s="18"/>
    </row>
    <row r="36" spans="1:8" ht="15.75" customHeight="1">
      <c r="A36" s="20" t="s">
        <v>47</v>
      </c>
      <c r="B36" s="13"/>
      <c r="C36" s="14"/>
      <c r="D36" s="21"/>
      <c r="E36" s="70"/>
      <c r="F36" s="16">
        <v>-200</v>
      </c>
      <c r="G36" s="23"/>
      <c r="H36" s="18"/>
    </row>
    <row r="37" spans="1:8" ht="15.75" customHeight="1">
      <c r="A37" s="20" t="s">
        <v>30</v>
      </c>
      <c r="B37" s="13"/>
      <c r="C37" s="14"/>
      <c r="D37" s="21"/>
      <c r="E37" s="22"/>
      <c r="F37" s="19"/>
      <c r="G37" s="23"/>
      <c r="H37" s="18"/>
    </row>
    <row r="38" spans="1:8" ht="15.75" customHeight="1">
      <c r="A38" s="24"/>
      <c r="B38" s="25"/>
      <c r="C38" s="14"/>
      <c r="D38" s="21"/>
      <c r="E38" s="26"/>
      <c r="F38" s="26"/>
      <c r="G38" s="23"/>
      <c r="H38" s="18"/>
    </row>
    <row r="39" spans="1:8" ht="15.75" customHeight="1">
      <c r="A39" s="27" t="s">
        <v>31</v>
      </c>
      <c r="B39" s="28"/>
      <c r="C39" s="29"/>
      <c r="D39" s="30">
        <f>SUM(D9:D38)</f>
        <v>12</v>
      </c>
      <c r="E39" s="31">
        <f>SUM(E9:E38)</f>
        <v>599147</v>
      </c>
      <c r="F39" s="31">
        <f>SUM(F9:F38)</f>
        <v>155438.5</v>
      </c>
      <c r="G39" s="32">
        <f>F39/E39</f>
        <v>0.25943299390633684</v>
      </c>
      <c r="H39" s="18"/>
    </row>
    <row r="40" spans="1:8" ht="15.75" customHeight="1">
      <c r="A40" s="33"/>
      <c r="B40" s="33"/>
      <c r="C40" s="33"/>
      <c r="D40" s="34"/>
      <c r="E40" s="35"/>
      <c r="F40" s="36"/>
      <c r="G40" s="36"/>
      <c r="H40" s="2"/>
    </row>
    <row r="41" spans="1:8" ht="15.75" customHeight="1">
      <c r="A41" s="37" t="s">
        <v>32</v>
      </c>
      <c r="B41" s="38"/>
      <c r="C41" s="38"/>
      <c r="D41" s="39"/>
      <c r="E41" s="40"/>
      <c r="F41" s="41"/>
      <c r="G41" s="41"/>
      <c r="H41" s="2"/>
    </row>
    <row r="42" spans="1:8" ht="15.75" customHeight="1">
      <c r="A42" s="42"/>
      <c r="B42" s="42"/>
      <c r="C42" s="42"/>
      <c r="D42" s="43"/>
      <c r="E42" s="39" t="s">
        <v>33</v>
      </c>
      <c r="F42" s="39" t="s">
        <v>33</v>
      </c>
      <c r="G42" s="39" t="s">
        <v>5</v>
      </c>
      <c r="H42" s="2"/>
    </row>
    <row r="43" spans="1:8" ht="15.75" customHeight="1">
      <c r="A43" s="42"/>
      <c r="B43" s="42"/>
      <c r="C43" s="42"/>
      <c r="D43" s="43" t="s">
        <v>6</v>
      </c>
      <c r="E43" s="44" t="s">
        <v>34</v>
      </c>
      <c r="F43" s="41" t="s">
        <v>8</v>
      </c>
      <c r="G43" s="41" t="s">
        <v>35</v>
      </c>
      <c r="H43" s="2"/>
    </row>
    <row r="44" spans="1:8" ht="15.75" customHeight="1">
      <c r="A44" s="45" t="s">
        <v>36</v>
      </c>
      <c r="B44" s="46"/>
      <c r="C44" s="14"/>
      <c r="D44" s="15">
        <v>24</v>
      </c>
      <c r="E44" s="16">
        <v>1131603.45</v>
      </c>
      <c r="F44" s="16">
        <v>48378.9</v>
      </c>
      <c r="G44" s="17">
        <f>1-(+F44/E44)</f>
        <v>0.9572474792295834</v>
      </c>
      <c r="H44" s="18"/>
    </row>
    <row r="45" spans="1:8" ht="15.75" customHeight="1">
      <c r="A45" s="45" t="s">
        <v>37</v>
      </c>
      <c r="B45" s="46"/>
      <c r="C45" s="14"/>
      <c r="D45" s="15"/>
      <c r="E45" s="16"/>
      <c r="F45" s="16"/>
      <c r="G45" s="17"/>
      <c r="H45" s="18"/>
    </row>
    <row r="46" spans="1:8" ht="15.75" customHeight="1">
      <c r="A46" s="45" t="s">
        <v>38</v>
      </c>
      <c r="B46" s="46"/>
      <c r="C46" s="14"/>
      <c r="D46" s="15">
        <v>40</v>
      </c>
      <c r="E46" s="16">
        <v>1426159.75</v>
      </c>
      <c r="F46" s="16">
        <v>135175</v>
      </c>
      <c r="G46" s="17">
        <f>1-(+F46/E46)</f>
        <v>0.9052174905370874</v>
      </c>
      <c r="H46" s="18"/>
    </row>
    <row r="47" spans="1:8" ht="15.75" customHeight="1">
      <c r="A47" s="45" t="s">
        <v>39</v>
      </c>
      <c r="B47" s="46"/>
      <c r="C47" s="14"/>
      <c r="D47" s="15">
        <v>12</v>
      </c>
      <c r="E47" s="16">
        <v>836139.5</v>
      </c>
      <c r="F47" s="16">
        <v>99314</v>
      </c>
      <c r="G47" s="17">
        <f>1-(+F47/E47)</f>
        <v>0.8812231691003714</v>
      </c>
      <c r="H47" s="18"/>
    </row>
    <row r="48" spans="1:8" ht="15.75" customHeight="1">
      <c r="A48" s="45" t="s">
        <v>40</v>
      </c>
      <c r="B48" s="46"/>
      <c r="C48" s="14"/>
      <c r="D48" s="15">
        <v>23</v>
      </c>
      <c r="E48" s="16">
        <v>1007032.8</v>
      </c>
      <c r="F48" s="16">
        <v>112212.8</v>
      </c>
      <c r="G48" s="17">
        <f>1-(+F48/E48)</f>
        <v>0.8885708588637828</v>
      </c>
      <c r="H48" s="18"/>
    </row>
    <row r="49" spans="1:8" ht="15.75" customHeight="1">
      <c r="A49" s="45" t="s">
        <v>41</v>
      </c>
      <c r="B49" s="46"/>
      <c r="C49" s="14"/>
      <c r="D49" s="15"/>
      <c r="E49" s="16"/>
      <c r="F49" s="16"/>
      <c r="G49" s="17"/>
      <c r="H49" s="18"/>
    </row>
    <row r="50" spans="1:8" ht="15.75" customHeight="1">
      <c r="A50" s="45" t="s">
        <v>42</v>
      </c>
      <c r="B50" s="46"/>
      <c r="C50" s="14"/>
      <c r="D50" s="15">
        <v>12</v>
      </c>
      <c r="E50" s="16">
        <v>918375</v>
      </c>
      <c r="F50" s="16">
        <v>85954.5</v>
      </c>
      <c r="G50" s="17">
        <f>1-(+F50/E50)</f>
        <v>0.9064058799510004</v>
      </c>
      <c r="H50" s="18"/>
    </row>
    <row r="51" spans="1:8" ht="15.75" customHeight="1">
      <c r="A51" s="45" t="s">
        <v>43</v>
      </c>
      <c r="B51" s="46"/>
      <c r="C51" s="14"/>
      <c r="D51" s="15"/>
      <c r="E51" s="16"/>
      <c r="F51" s="16"/>
      <c r="G51" s="17"/>
      <c r="H51" s="18"/>
    </row>
    <row r="52" spans="1:8" ht="15.75" customHeight="1">
      <c r="A52" s="45" t="s">
        <v>44</v>
      </c>
      <c r="B52" s="46"/>
      <c r="C52" s="14"/>
      <c r="D52" s="15"/>
      <c r="E52" s="16"/>
      <c r="F52" s="16"/>
      <c r="G52" s="17"/>
      <c r="H52" s="18"/>
    </row>
    <row r="53" spans="1:8" ht="15.75" customHeight="1">
      <c r="A53" s="45" t="s">
        <v>65</v>
      </c>
      <c r="B53" s="48"/>
      <c r="C53" s="14"/>
      <c r="D53" s="15">
        <v>319</v>
      </c>
      <c r="E53" s="16">
        <v>18729357.94</v>
      </c>
      <c r="F53" s="16">
        <v>2289454.73</v>
      </c>
      <c r="G53" s="17">
        <f>1-(+F53/E53)</f>
        <v>0.8777611738034838</v>
      </c>
      <c r="H53" s="18"/>
    </row>
    <row r="54" spans="1:8" ht="15.75" customHeight="1">
      <c r="A54" s="45" t="s">
        <v>66</v>
      </c>
      <c r="B54" s="48"/>
      <c r="C54" s="14"/>
      <c r="D54" s="15"/>
      <c r="E54" s="16"/>
      <c r="F54" s="16"/>
      <c r="G54" s="17"/>
      <c r="H54" s="18"/>
    </row>
    <row r="55" spans="1:8" ht="15.75" customHeight="1">
      <c r="A55" s="49" t="s">
        <v>45</v>
      </c>
      <c r="B55" s="48"/>
      <c r="C55" s="14"/>
      <c r="D55" s="21"/>
      <c r="E55" s="71"/>
      <c r="F55" s="16"/>
      <c r="G55" s="23"/>
      <c r="H55" s="18"/>
    </row>
    <row r="56" spans="1:8" ht="15.75" customHeight="1">
      <c r="A56" s="20" t="s">
        <v>46</v>
      </c>
      <c r="B56" s="46"/>
      <c r="C56" s="14"/>
      <c r="D56" s="21"/>
      <c r="E56" s="71"/>
      <c r="F56" s="16"/>
      <c r="G56" s="23"/>
      <c r="H56" s="18"/>
    </row>
    <row r="57" spans="1:8" ht="15.75" customHeight="1">
      <c r="A57" s="20" t="s">
        <v>29</v>
      </c>
      <c r="B57" s="46"/>
      <c r="C57" s="14"/>
      <c r="D57" s="21"/>
      <c r="E57" s="70"/>
      <c r="F57" s="16"/>
      <c r="G57" s="23"/>
      <c r="H57" s="18"/>
    </row>
    <row r="58" spans="1:8" ht="15.75" customHeight="1">
      <c r="A58" s="20" t="s">
        <v>30</v>
      </c>
      <c r="B58" s="46"/>
      <c r="C58" s="14"/>
      <c r="D58" s="21"/>
      <c r="E58" s="70"/>
      <c r="F58" s="16"/>
      <c r="G58" s="23"/>
      <c r="H58" s="18"/>
    </row>
    <row r="59" spans="1:8" ht="15.75" customHeight="1">
      <c r="A59" s="50"/>
      <c r="B59" s="25"/>
      <c r="C59" s="14"/>
      <c r="D59" s="21"/>
      <c r="E59" s="26"/>
      <c r="F59" s="26"/>
      <c r="G59" s="23"/>
      <c r="H59" s="18"/>
    </row>
    <row r="60" spans="1:8" ht="15.75" customHeight="1">
      <c r="A60" s="28" t="s">
        <v>48</v>
      </c>
      <c r="B60" s="28"/>
      <c r="C60" s="29"/>
      <c r="D60" s="30">
        <f>SUM(D44:D56)</f>
        <v>430</v>
      </c>
      <c r="E60" s="31">
        <f>SUM(E44:E59)</f>
        <v>24048668.44</v>
      </c>
      <c r="F60" s="31">
        <f>SUM(F44:F59)</f>
        <v>2770489.93</v>
      </c>
      <c r="G60" s="32">
        <f>1-(F60/E60)</f>
        <v>0.8847965351215927</v>
      </c>
      <c r="H60" s="18"/>
    </row>
    <row r="61" spans="1:8" ht="15.75" customHeight="1">
      <c r="A61" s="51"/>
      <c r="B61" s="51"/>
      <c r="C61" s="51"/>
      <c r="D61" s="74"/>
      <c r="E61" s="53"/>
      <c r="F61" s="54"/>
      <c r="G61" s="54"/>
      <c r="H61" s="2"/>
    </row>
    <row r="62" spans="1:8" ht="15.75" customHeight="1">
      <c r="A62" s="55" t="s">
        <v>49</v>
      </c>
      <c r="B62" s="56"/>
      <c r="C62" s="56"/>
      <c r="D62" s="75"/>
      <c r="E62" s="56"/>
      <c r="F62" s="57">
        <f>F60+F39</f>
        <v>2925928.43</v>
      </c>
      <c r="G62" s="56"/>
      <c r="H62" s="2"/>
    </row>
    <row r="63" spans="1:8" ht="15.75" customHeight="1">
      <c r="A63" s="58"/>
      <c r="B63" s="59"/>
      <c r="C63" s="59"/>
      <c r="D63" s="76"/>
      <c r="E63" s="59"/>
      <c r="F63" s="57"/>
      <c r="G63" s="59"/>
      <c r="H63" s="2"/>
    </row>
    <row r="64" spans="1:8" ht="15.75" customHeight="1">
      <c r="A64" s="4" t="s">
        <v>50</v>
      </c>
      <c r="B64" s="60"/>
      <c r="C64" s="60"/>
      <c r="D64" s="60"/>
      <c r="E64" s="60"/>
      <c r="F64" s="61"/>
      <c r="G64" s="60"/>
      <c r="H64" s="2"/>
    </row>
    <row r="65" spans="1:8" ht="15.75" customHeight="1">
      <c r="A65" s="4" t="s">
        <v>51</v>
      </c>
      <c r="B65" s="60"/>
      <c r="C65" s="60"/>
      <c r="D65" s="60"/>
      <c r="E65" s="60"/>
      <c r="F65" s="61"/>
      <c r="G65" s="60"/>
      <c r="H65" s="2"/>
    </row>
    <row r="66" spans="1:8" ht="15.75" customHeight="1">
      <c r="A66" s="4" t="s">
        <v>52</v>
      </c>
      <c r="B66" s="60"/>
      <c r="C66" s="60"/>
      <c r="D66" s="60"/>
      <c r="E66" s="60"/>
      <c r="F66" s="61"/>
      <c r="G66" s="60"/>
      <c r="H66" s="2"/>
    </row>
    <row r="67" spans="1:8" ht="15.75" customHeight="1">
      <c r="A67" s="4"/>
      <c r="B67" s="60"/>
      <c r="C67" s="60"/>
      <c r="D67" s="60"/>
      <c r="E67" s="60"/>
      <c r="F67" s="61"/>
      <c r="G67" s="60"/>
      <c r="H67" s="2"/>
    </row>
    <row r="68" spans="1:8" ht="15.75" customHeight="1">
      <c r="A68" s="62" t="s">
        <v>53</v>
      </c>
      <c r="B68" s="59"/>
      <c r="C68" s="59"/>
      <c r="D68" s="59"/>
      <c r="E68" s="59"/>
      <c r="F68" s="57"/>
      <c r="G68" s="5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MAY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5</v>
      </c>
      <c r="E10" s="16">
        <v>1412519</v>
      </c>
      <c r="F10" s="16">
        <v>-152848</v>
      </c>
      <c r="G10" s="119">
        <f>F10/E10</f>
        <v>-0.10820951788967087</v>
      </c>
      <c r="H10" s="18"/>
    </row>
    <row r="11" spans="1:8" ht="15.75">
      <c r="A11" s="112" t="s">
        <v>81</v>
      </c>
      <c r="B11" s="13"/>
      <c r="C11" s="14"/>
      <c r="D11" s="15">
        <v>1</v>
      </c>
      <c r="E11" s="16">
        <v>287612</v>
      </c>
      <c r="F11" s="16">
        <v>96347.4</v>
      </c>
      <c r="G11" s="119">
        <f>F11/E11</f>
        <v>0.33499089050526404</v>
      </c>
      <c r="H11" s="18"/>
    </row>
    <row r="12" spans="1:8" ht="15.75">
      <c r="A12" s="112" t="s">
        <v>25</v>
      </c>
      <c r="B12" s="13"/>
      <c r="C12" s="14"/>
      <c r="D12" s="15">
        <v>1</v>
      </c>
      <c r="E12" s="16">
        <v>318753</v>
      </c>
      <c r="F12" s="16">
        <v>-73329.48</v>
      </c>
      <c r="G12" s="119">
        <f>F12/E12</f>
        <v>-0.23005110540136092</v>
      </c>
      <c r="H12" s="18"/>
    </row>
    <row r="13" spans="1:8" ht="15.75">
      <c r="A13" s="112" t="s">
        <v>82</v>
      </c>
      <c r="B13" s="13"/>
      <c r="C13" s="14"/>
      <c r="D13" s="15">
        <v>26</v>
      </c>
      <c r="E13" s="16">
        <v>3720420</v>
      </c>
      <c r="F13" s="16">
        <v>607232.5</v>
      </c>
      <c r="G13" s="119">
        <f>F13/E13</f>
        <v>0.16321611538482214</v>
      </c>
      <c r="H13" s="18"/>
    </row>
    <row r="14" spans="1:8" ht="15.75">
      <c r="A14" s="112" t="s">
        <v>142</v>
      </c>
      <c r="B14" s="13"/>
      <c r="C14" s="14"/>
      <c r="D14" s="15">
        <v>1</v>
      </c>
      <c r="E14" s="16">
        <v>239203</v>
      </c>
      <c r="F14" s="16">
        <v>74764.5</v>
      </c>
      <c r="G14" s="119">
        <f>F14/E14</f>
        <v>0.3125566987036116</v>
      </c>
      <c r="H14" s="18"/>
    </row>
    <row r="15" spans="1:8" ht="15.75">
      <c r="A15" s="112" t="s">
        <v>130</v>
      </c>
      <c r="B15" s="13"/>
      <c r="C15" s="14"/>
      <c r="D15" s="15"/>
      <c r="E15" s="16"/>
      <c r="F15" s="16"/>
      <c r="G15" s="119"/>
      <c r="H15" s="18"/>
    </row>
    <row r="16" spans="1:8" ht="15.75">
      <c r="A16" s="112" t="s">
        <v>140</v>
      </c>
      <c r="B16" s="13"/>
      <c r="C16" s="14"/>
      <c r="D16" s="15">
        <v>1</v>
      </c>
      <c r="E16" s="16">
        <v>341219</v>
      </c>
      <c r="F16" s="16">
        <v>48525</v>
      </c>
      <c r="G16" s="119">
        <f aca="true" t="shared" si="0" ref="G16:G22">F16/E16</f>
        <v>0.14221072097391999</v>
      </c>
      <c r="H16" s="18"/>
    </row>
    <row r="17" spans="1:8" ht="15.75">
      <c r="A17" s="112" t="s">
        <v>59</v>
      </c>
      <c r="B17" s="13"/>
      <c r="C17" s="14"/>
      <c r="D17" s="15"/>
      <c r="E17" s="16"/>
      <c r="F17" s="16"/>
      <c r="G17" s="119"/>
      <c r="H17" s="18"/>
    </row>
    <row r="18" spans="1:8" ht="15.75">
      <c r="A18" s="112" t="s">
        <v>14</v>
      </c>
      <c r="B18" s="13"/>
      <c r="C18" s="14"/>
      <c r="D18" s="15">
        <v>2</v>
      </c>
      <c r="E18" s="16">
        <v>1311438</v>
      </c>
      <c r="F18" s="16">
        <v>153672</v>
      </c>
      <c r="G18" s="119">
        <f t="shared" si="0"/>
        <v>0.11717824250936758</v>
      </c>
      <c r="H18" s="18"/>
    </row>
    <row r="19" spans="1:8" ht="15.75">
      <c r="A19" s="112" t="s">
        <v>15</v>
      </c>
      <c r="B19" s="13"/>
      <c r="C19" s="14"/>
      <c r="D19" s="15">
        <v>2</v>
      </c>
      <c r="E19" s="16">
        <v>1404325</v>
      </c>
      <c r="F19" s="16">
        <v>627190</v>
      </c>
      <c r="G19" s="119">
        <f t="shared" si="0"/>
        <v>0.4466131415448703</v>
      </c>
      <c r="H19" s="18"/>
    </row>
    <row r="20" spans="1:8" ht="15.75">
      <c r="A20" s="114" t="s">
        <v>144</v>
      </c>
      <c r="B20" s="13"/>
      <c r="C20" s="14"/>
      <c r="D20" s="15">
        <v>1</v>
      </c>
      <c r="E20" s="16">
        <v>66910</v>
      </c>
      <c r="F20" s="16">
        <v>-40563</v>
      </c>
      <c r="G20" s="119">
        <f t="shared" si="0"/>
        <v>-0.606232252279181</v>
      </c>
      <c r="H20" s="18"/>
    </row>
    <row r="21" spans="1:8" ht="15.75">
      <c r="A21" s="112" t="s">
        <v>83</v>
      </c>
      <c r="B21" s="13"/>
      <c r="C21" s="14"/>
      <c r="D21" s="15">
        <v>2</v>
      </c>
      <c r="E21" s="16">
        <v>2404372</v>
      </c>
      <c r="F21" s="16">
        <v>392118.5</v>
      </c>
      <c r="G21" s="119">
        <f t="shared" si="0"/>
        <v>0.16308562069430188</v>
      </c>
      <c r="H21" s="18"/>
    </row>
    <row r="22" spans="1:8" ht="15.75">
      <c r="A22" s="112" t="s">
        <v>113</v>
      </c>
      <c r="B22" s="13"/>
      <c r="C22" s="14"/>
      <c r="D22" s="15">
        <v>1</v>
      </c>
      <c r="E22" s="16">
        <v>338824</v>
      </c>
      <c r="F22" s="16">
        <v>86766</v>
      </c>
      <c r="G22" s="119">
        <f t="shared" si="0"/>
        <v>0.2560798526668713</v>
      </c>
      <c r="H22" s="18"/>
    </row>
    <row r="23" spans="1:8" ht="15.75">
      <c r="A23" s="112" t="s">
        <v>79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84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20</v>
      </c>
      <c r="B25" s="13"/>
      <c r="C25" s="14"/>
      <c r="D25" s="15">
        <v>6</v>
      </c>
      <c r="E25" s="16">
        <v>1137304</v>
      </c>
      <c r="F25" s="16">
        <v>226012</v>
      </c>
      <c r="G25" s="119">
        <f>F25/E25</f>
        <v>0.1987261101693127</v>
      </c>
      <c r="H25" s="18"/>
    </row>
    <row r="26" spans="1:8" ht="15.75">
      <c r="A26" s="113" t="s">
        <v>21</v>
      </c>
      <c r="B26" s="13"/>
      <c r="C26" s="14"/>
      <c r="D26" s="15">
        <v>17</v>
      </c>
      <c r="E26" s="16">
        <v>201730</v>
      </c>
      <c r="F26" s="16">
        <v>201730</v>
      </c>
      <c r="G26" s="119">
        <f>F26/E26</f>
        <v>1</v>
      </c>
      <c r="H26" s="18"/>
    </row>
    <row r="27" spans="1:8" ht="15.75">
      <c r="A27" s="114" t="s">
        <v>22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23</v>
      </c>
      <c r="B28" s="13"/>
      <c r="C28" s="14"/>
      <c r="D28" s="15"/>
      <c r="E28" s="16">
        <v>59865</v>
      </c>
      <c r="F28" s="16">
        <v>-6007.1</v>
      </c>
      <c r="G28" s="119">
        <f>F28/E28</f>
        <v>-0.10034410757537794</v>
      </c>
      <c r="H28" s="18"/>
    </row>
    <row r="29" spans="1:8" ht="15.75">
      <c r="A29" s="114" t="s">
        <v>24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121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85</v>
      </c>
      <c r="B31" s="13"/>
      <c r="C31" s="14"/>
      <c r="D31" s="15">
        <v>2</v>
      </c>
      <c r="E31" s="16">
        <v>349017</v>
      </c>
      <c r="F31" s="16">
        <v>4683</v>
      </c>
      <c r="G31" s="119">
        <f>F31/E31</f>
        <v>0.013417684525395612</v>
      </c>
      <c r="H31" s="18"/>
    </row>
    <row r="32" spans="1:8" ht="15.75">
      <c r="A32" s="114" t="s">
        <v>136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27</v>
      </c>
      <c r="B33" s="13"/>
      <c r="C33" s="14"/>
      <c r="D33" s="15">
        <v>2</v>
      </c>
      <c r="E33" s="16">
        <v>625466</v>
      </c>
      <c r="F33" s="16">
        <v>175488.85</v>
      </c>
      <c r="G33" s="119">
        <f>F33/E33</f>
        <v>0.28057296479744703</v>
      </c>
      <c r="H33" s="18"/>
    </row>
    <row r="34" spans="1:8" ht="15.75">
      <c r="A34" s="114" t="s">
        <v>86</v>
      </c>
      <c r="B34" s="13"/>
      <c r="C34" s="14"/>
      <c r="D34" s="15">
        <v>3</v>
      </c>
      <c r="E34" s="16">
        <v>2064787</v>
      </c>
      <c r="F34" s="16">
        <v>574299</v>
      </c>
      <c r="G34" s="119">
        <f>F34/E34</f>
        <v>0.2781395853422169</v>
      </c>
      <c r="H34" s="18"/>
    </row>
    <row r="35" spans="1:8" ht="15">
      <c r="A35" s="20" t="s">
        <v>28</v>
      </c>
      <c r="B35" s="13"/>
      <c r="C35" s="14"/>
      <c r="D35" s="21"/>
      <c r="E35" s="70">
        <v>19350</v>
      </c>
      <c r="F35" s="16">
        <v>2580</v>
      </c>
      <c r="G35" s="120"/>
      <c r="H35" s="18"/>
    </row>
    <row r="36" spans="1:8" ht="15">
      <c r="A36" s="20" t="s">
        <v>47</v>
      </c>
      <c r="B36" s="13"/>
      <c r="C36" s="14"/>
      <c r="D36" s="21"/>
      <c r="E36" s="70"/>
      <c r="F36" s="16">
        <v>1000</v>
      </c>
      <c r="G36" s="120"/>
      <c r="H36" s="18"/>
    </row>
    <row r="37" spans="1:8" ht="15">
      <c r="A37" s="20" t="s">
        <v>30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31</v>
      </c>
      <c r="B39" s="28"/>
      <c r="C39" s="29"/>
      <c r="D39" s="30">
        <f>SUM(D9:D38)</f>
        <v>73</v>
      </c>
      <c r="E39" s="31">
        <f>SUM(E9:E38)</f>
        <v>16303114</v>
      </c>
      <c r="F39" s="31">
        <f>SUM(F9:F38)</f>
        <v>2999661.17</v>
      </c>
      <c r="G39" s="107">
        <f>F39/E39</f>
        <v>0.18399314204635997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110" t="s">
        <v>35</v>
      </c>
      <c r="H43" s="2"/>
    </row>
    <row r="44" spans="1:8" ht="15.75">
      <c r="A44" s="45" t="s">
        <v>36</v>
      </c>
      <c r="B44" s="46"/>
      <c r="C44" s="14"/>
      <c r="D44" s="15">
        <v>116</v>
      </c>
      <c r="E44" s="16">
        <v>20906520.9</v>
      </c>
      <c r="F44" s="16">
        <v>1184094.14</v>
      </c>
      <c r="G44" s="119">
        <f>1-(+F44/E44)</f>
        <v>0.9433624491772804</v>
      </c>
      <c r="H44" s="18"/>
    </row>
    <row r="45" spans="1:8" ht="15.75">
      <c r="A45" s="45" t="s">
        <v>37</v>
      </c>
      <c r="B45" s="46"/>
      <c r="C45" s="14"/>
      <c r="D45" s="15">
        <v>3</v>
      </c>
      <c r="E45" s="16">
        <v>1739077.02</v>
      </c>
      <c r="F45" s="16">
        <v>190894.62</v>
      </c>
      <c r="G45" s="119">
        <f>1-(+F45/E45)</f>
        <v>0.8902322221473549</v>
      </c>
      <c r="H45" s="18"/>
    </row>
    <row r="46" spans="1:8" ht="15.75">
      <c r="A46" s="45" t="s">
        <v>38</v>
      </c>
      <c r="B46" s="46"/>
      <c r="C46" s="14"/>
      <c r="D46" s="15">
        <v>385</v>
      </c>
      <c r="E46" s="16">
        <v>35608277.75</v>
      </c>
      <c r="F46" s="16">
        <v>1907569.18</v>
      </c>
      <c r="G46" s="119">
        <f>1-(+F46/E46)</f>
        <v>0.9464290524413246</v>
      </c>
      <c r="H46" s="18"/>
    </row>
    <row r="47" spans="1:8" ht="15.75">
      <c r="A47" s="45" t="s">
        <v>39</v>
      </c>
      <c r="B47" s="46"/>
      <c r="C47" s="14"/>
      <c r="D47" s="15">
        <v>37</v>
      </c>
      <c r="E47" s="16">
        <v>4421650.5</v>
      </c>
      <c r="F47" s="16">
        <v>395405.81</v>
      </c>
      <c r="G47" s="119">
        <f>1-(+F47/E47)</f>
        <v>0.9105750646732481</v>
      </c>
      <c r="H47" s="18"/>
    </row>
    <row r="48" spans="1:8" ht="15.75">
      <c r="A48" s="45" t="s">
        <v>40</v>
      </c>
      <c r="B48" s="46"/>
      <c r="C48" s="14"/>
      <c r="D48" s="15">
        <v>141</v>
      </c>
      <c r="E48" s="16">
        <v>24411050.25</v>
      </c>
      <c r="F48" s="16">
        <v>1657766.25</v>
      </c>
      <c r="G48" s="119">
        <f>1-(+F48/E48)</f>
        <v>0.932089515484898</v>
      </c>
      <c r="H48" s="18"/>
    </row>
    <row r="49" spans="1:8" ht="15.75">
      <c r="A49" s="45" t="s">
        <v>41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42</v>
      </c>
      <c r="B50" s="46"/>
      <c r="C50" s="14"/>
      <c r="D50" s="15">
        <v>49</v>
      </c>
      <c r="E50" s="16">
        <v>8567396.5</v>
      </c>
      <c r="F50" s="16">
        <v>469245.85</v>
      </c>
      <c r="G50" s="119">
        <f>1-(+F50/E50)</f>
        <v>0.945228886044903</v>
      </c>
      <c r="H50" s="18"/>
    </row>
    <row r="51" spans="1:8" ht="15.75">
      <c r="A51" s="45" t="s">
        <v>43</v>
      </c>
      <c r="B51" s="46"/>
      <c r="C51" s="14"/>
      <c r="D51" s="15">
        <v>8</v>
      </c>
      <c r="E51" s="16">
        <v>1658200</v>
      </c>
      <c r="F51" s="16">
        <v>90649.25</v>
      </c>
      <c r="G51" s="119">
        <f>1-(+F51/E51)</f>
        <v>0.9453327403208298</v>
      </c>
      <c r="H51" s="18"/>
    </row>
    <row r="52" spans="1:8" ht="15.75">
      <c r="A52" s="78" t="s">
        <v>44</v>
      </c>
      <c r="B52" s="46"/>
      <c r="C52" s="14"/>
      <c r="D52" s="15">
        <v>6</v>
      </c>
      <c r="E52" s="16">
        <v>871250</v>
      </c>
      <c r="F52" s="16">
        <v>101325</v>
      </c>
      <c r="G52" s="119">
        <f>1-(+F52/E52)</f>
        <v>0.8837015781922525</v>
      </c>
      <c r="H52" s="18"/>
    </row>
    <row r="53" spans="1:8" ht="15.75">
      <c r="A53" s="79" t="s">
        <v>64</v>
      </c>
      <c r="B53" s="46"/>
      <c r="C53" s="14"/>
      <c r="D53" s="15">
        <v>2</v>
      </c>
      <c r="E53" s="16">
        <v>271900</v>
      </c>
      <c r="F53" s="16">
        <v>30800</v>
      </c>
      <c r="G53" s="119">
        <f>1-(+F53/E53)</f>
        <v>0.8867230599485105</v>
      </c>
      <c r="H53" s="18"/>
    </row>
    <row r="54" spans="1:8" ht="15.75">
      <c r="A54" s="45" t="s">
        <v>114</v>
      </c>
      <c r="B54" s="46"/>
      <c r="C54" s="14"/>
      <c r="D54" s="15">
        <v>1657</v>
      </c>
      <c r="E54" s="16">
        <v>115426377.61</v>
      </c>
      <c r="F54" s="16">
        <v>13246628.64</v>
      </c>
      <c r="G54" s="119">
        <f>1-(+F54/E54)</f>
        <v>0.8852374222055429</v>
      </c>
      <c r="H54" s="18"/>
    </row>
    <row r="55" spans="1:8" ht="15.75">
      <c r="A55" s="126" t="s">
        <v>115</v>
      </c>
      <c r="B55" s="48"/>
      <c r="C55" s="14"/>
      <c r="D55" s="15"/>
      <c r="E55" s="16"/>
      <c r="F55" s="16"/>
      <c r="G55" s="119"/>
      <c r="H55" s="18"/>
    </row>
    <row r="56" spans="1:8" ht="15">
      <c r="A56" s="49" t="s">
        <v>45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46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29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30</v>
      </c>
      <c r="B59" s="46"/>
      <c r="C59" s="14"/>
      <c r="D59" s="21"/>
      <c r="E59" s="70"/>
      <c r="F59" s="16"/>
      <c r="G59" s="120"/>
      <c r="H59" s="18"/>
    </row>
    <row r="60" spans="1:8" ht="15.75">
      <c r="A60" s="50"/>
      <c r="B60" s="25"/>
      <c r="C60" s="14"/>
      <c r="D60" s="21"/>
      <c r="E60" s="26"/>
      <c r="F60" s="26"/>
      <c r="G60" s="120"/>
      <c r="H60" s="2"/>
    </row>
    <row r="61" spans="1:8" ht="15.75">
      <c r="A61" s="28" t="s">
        <v>48</v>
      </c>
      <c r="B61" s="28"/>
      <c r="C61" s="29"/>
      <c r="D61" s="30">
        <f>SUM(D44:D57)</f>
        <v>2404</v>
      </c>
      <c r="E61" s="31">
        <f>SUM(E44:E60)</f>
        <v>213881700.53</v>
      </c>
      <c r="F61" s="31">
        <f>SUM(F44:F60)</f>
        <v>19274378.740000002</v>
      </c>
      <c r="G61" s="111">
        <f>1-(+F61/E61)</f>
        <v>0.9098829928309061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49</v>
      </c>
      <c r="B63" s="56"/>
      <c r="C63" s="56"/>
      <c r="D63" s="56"/>
      <c r="E63" s="56"/>
      <c r="F63" s="57">
        <f>F61+F39</f>
        <v>22274039.910000004</v>
      </c>
      <c r="G63" s="56"/>
      <c r="H63" s="2"/>
    </row>
    <row r="64" spans="1:8" ht="18">
      <c r="A64" s="55"/>
      <c r="B64" s="56"/>
      <c r="C64" s="56"/>
      <c r="D64" s="56"/>
      <c r="E64" s="56"/>
      <c r="F64" s="57"/>
      <c r="G64" s="56"/>
      <c r="H64" s="2"/>
    </row>
    <row r="65" spans="1:8" ht="15.75">
      <c r="A65" s="4" t="s">
        <v>51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52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53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MAY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2</v>
      </c>
      <c r="E9" s="121">
        <v>88600</v>
      </c>
      <c r="F9" s="122">
        <v>7942.5</v>
      </c>
      <c r="G9" s="119">
        <f>F9/E9</f>
        <v>0.08964446952595936</v>
      </c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573256</v>
      </c>
      <c r="F10" s="122">
        <v>53798.5</v>
      </c>
      <c r="G10" s="119">
        <f>F10/E10</f>
        <v>0.09384725148973583</v>
      </c>
      <c r="H10" s="18"/>
    </row>
    <row r="11" spans="1:8" ht="15.75">
      <c r="A11" s="112" t="s">
        <v>141</v>
      </c>
      <c r="B11" s="13"/>
      <c r="C11" s="14"/>
      <c r="D11" s="15">
        <v>1</v>
      </c>
      <c r="E11" s="121">
        <v>25775</v>
      </c>
      <c r="F11" s="122">
        <v>2260</v>
      </c>
      <c r="G11" s="119">
        <f>F11/E11</f>
        <v>0.08768186226964113</v>
      </c>
      <c r="H11" s="18"/>
    </row>
    <row r="12" spans="1:8" ht="15.75">
      <c r="A12" s="112" t="s">
        <v>25</v>
      </c>
      <c r="B12" s="13"/>
      <c r="C12" s="14"/>
      <c r="D12" s="15"/>
      <c r="E12" s="121"/>
      <c r="F12" s="122"/>
      <c r="G12" s="119"/>
      <c r="H12" s="18"/>
    </row>
    <row r="13" spans="1:8" ht="15.75">
      <c r="A13" s="112" t="s">
        <v>82</v>
      </c>
      <c r="B13" s="13"/>
      <c r="C13" s="14"/>
      <c r="D13" s="15">
        <v>23</v>
      </c>
      <c r="E13" s="121">
        <v>3306370</v>
      </c>
      <c r="F13" s="122">
        <v>586106.5</v>
      </c>
      <c r="G13" s="119">
        <f>F13/E13</f>
        <v>0.17726585348887147</v>
      </c>
      <c r="H13" s="18"/>
    </row>
    <row r="14" spans="1:8" ht="15.75">
      <c r="A14" s="112" t="s">
        <v>122</v>
      </c>
      <c r="B14" s="13"/>
      <c r="C14" s="14"/>
      <c r="D14" s="15"/>
      <c r="E14" s="121"/>
      <c r="F14" s="122"/>
      <c r="G14" s="119"/>
      <c r="H14" s="18"/>
    </row>
    <row r="15" spans="1:8" ht="15.75">
      <c r="A15" s="112" t="s">
        <v>124</v>
      </c>
      <c r="B15" s="13"/>
      <c r="C15" s="14"/>
      <c r="D15" s="15"/>
      <c r="E15" s="121"/>
      <c r="F15" s="122"/>
      <c r="G15" s="119"/>
      <c r="H15" s="18"/>
    </row>
    <row r="16" spans="1:8" ht="15.75">
      <c r="A16" s="112" t="s">
        <v>128</v>
      </c>
      <c r="B16" s="13"/>
      <c r="C16" s="14"/>
      <c r="D16" s="15"/>
      <c r="E16" s="121"/>
      <c r="F16" s="122"/>
      <c r="G16" s="119"/>
      <c r="H16" s="18"/>
    </row>
    <row r="17" spans="1:8" ht="15.75">
      <c r="A17" s="112" t="s">
        <v>88</v>
      </c>
      <c r="B17" s="13"/>
      <c r="C17" s="14"/>
      <c r="D17" s="15">
        <v>2</v>
      </c>
      <c r="E17" s="121">
        <v>919062</v>
      </c>
      <c r="F17" s="122">
        <v>195536</v>
      </c>
      <c r="G17" s="119">
        <f>F17/E17</f>
        <v>0.21275604910223683</v>
      </c>
      <c r="H17" s="18"/>
    </row>
    <row r="18" spans="1:8" ht="15.75">
      <c r="A18" s="114" t="s">
        <v>131</v>
      </c>
      <c r="B18" s="13"/>
      <c r="C18" s="14"/>
      <c r="D18" s="15">
        <v>1</v>
      </c>
      <c r="E18" s="121">
        <v>338724</v>
      </c>
      <c r="F18" s="122">
        <v>80807.28</v>
      </c>
      <c r="G18" s="119">
        <f>F18/E18</f>
        <v>0.23856378644560172</v>
      </c>
      <c r="H18" s="18"/>
    </row>
    <row r="19" spans="1:8" ht="15.75">
      <c r="A19" s="112" t="s">
        <v>15</v>
      </c>
      <c r="B19" s="13"/>
      <c r="C19" s="14"/>
      <c r="D19" s="15">
        <v>2</v>
      </c>
      <c r="E19" s="121">
        <v>1186180</v>
      </c>
      <c r="F19" s="122">
        <v>291552</v>
      </c>
      <c r="G19" s="119">
        <f>F19/E19</f>
        <v>0.24579068944005125</v>
      </c>
      <c r="H19" s="18"/>
    </row>
    <row r="20" spans="1:8" ht="15.75">
      <c r="A20" s="112" t="s">
        <v>63</v>
      </c>
      <c r="B20" s="13"/>
      <c r="C20" s="14"/>
      <c r="D20" s="15"/>
      <c r="E20" s="121"/>
      <c r="F20" s="122"/>
      <c r="G20" s="119"/>
      <c r="H20" s="18"/>
    </row>
    <row r="21" spans="1:8" ht="15.75">
      <c r="A21" s="112" t="s">
        <v>113</v>
      </c>
      <c r="B21" s="13"/>
      <c r="C21" s="14"/>
      <c r="D21" s="15">
        <v>1</v>
      </c>
      <c r="E21" s="121">
        <v>123301</v>
      </c>
      <c r="F21" s="122">
        <v>44247</v>
      </c>
      <c r="G21" s="119">
        <f aca="true" t="shared" si="0" ref="G21:G30">F21/E21</f>
        <v>0.35885353727869196</v>
      </c>
      <c r="H21" s="18"/>
    </row>
    <row r="22" spans="1:8" ht="15.75">
      <c r="A22" s="112" t="s">
        <v>19</v>
      </c>
      <c r="B22" s="13"/>
      <c r="C22" s="14"/>
      <c r="D22" s="15">
        <v>1</v>
      </c>
      <c r="E22" s="121">
        <v>77957</v>
      </c>
      <c r="F22" s="122">
        <v>6445</v>
      </c>
      <c r="G22" s="119">
        <f t="shared" si="0"/>
        <v>0.08267378170016804</v>
      </c>
      <c r="H22" s="18"/>
    </row>
    <row r="23" spans="1:8" ht="15.75">
      <c r="A23" s="112" t="s">
        <v>133</v>
      </c>
      <c r="B23" s="13"/>
      <c r="C23" s="14"/>
      <c r="D23" s="15">
        <v>3</v>
      </c>
      <c r="E23" s="121">
        <v>791786</v>
      </c>
      <c r="F23" s="122">
        <v>217613.86</v>
      </c>
      <c r="G23" s="119">
        <f t="shared" si="0"/>
        <v>0.2748392368645063</v>
      </c>
      <c r="H23" s="18"/>
    </row>
    <row r="24" spans="1:8" ht="15.75">
      <c r="A24" s="112" t="s">
        <v>18</v>
      </c>
      <c r="B24" s="13"/>
      <c r="C24" s="14"/>
      <c r="D24" s="15">
        <v>2</v>
      </c>
      <c r="E24" s="121">
        <v>747047</v>
      </c>
      <c r="F24" s="122">
        <v>113062</v>
      </c>
      <c r="G24" s="119">
        <f t="shared" si="0"/>
        <v>0.1513452299520646</v>
      </c>
      <c r="H24" s="18"/>
    </row>
    <row r="25" spans="1:8" ht="15.75">
      <c r="A25" s="113" t="s">
        <v>20</v>
      </c>
      <c r="B25" s="13"/>
      <c r="C25" s="14"/>
      <c r="D25" s="15">
        <v>4</v>
      </c>
      <c r="E25" s="121">
        <v>727086</v>
      </c>
      <c r="F25" s="122">
        <v>138520</v>
      </c>
      <c r="G25" s="119">
        <f t="shared" si="0"/>
        <v>0.1905139144475344</v>
      </c>
      <c r="H25" s="18"/>
    </row>
    <row r="26" spans="1:8" ht="15.75">
      <c r="A26" s="113" t="s">
        <v>21</v>
      </c>
      <c r="B26" s="13"/>
      <c r="C26" s="14"/>
      <c r="D26" s="15"/>
      <c r="E26" s="121"/>
      <c r="F26" s="122"/>
      <c r="G26" s="119"/>
      <c r="H26" s="18"/>
    </row>
    <row r="27" spans="1:8" ht="15.75">
      <c r="A27" s="114" t="s">
        <v>22</v>
      </c>
      <c r="B27" s="13"/>
      <c r="C27" s="14"/>
      <c r="D27" s="15"/>
      <c r="E27" s="121"/>
      <c r="F27" s="122"/>
      <c r="G27" s="119"/>
      <c r="H27" s="18"/>
    </row>
    <row r="28" spans="1:8" ht="15.75">
      <c r="A28" s="114" t="s">
        <v>23</v>
      </c>
      <c r="B28" s="13"/>
      <c r="C28" s="14"/>
      <c r="D28" s="15"/>
      <c r="E28" s="121"/>
      <c r="F28" s="122"/>
      <c r="G28" s="119"/>
      <c r="H28" s="18"/>
    </row>
    <row r="29" spans="1:8" ht="15.75">
      <c r="A29" s="114" t="s">
        <v>24</v>
      </c>
      <c r="B29" s="13"/>
      <c r="C29" s="14"/>
      <c r="D29" s="15">
        <v>1</v>
      </c>
      <c r="E29" s="121">
        <v>95155</v>
      </c>
      <c r="F29" s="122">
        <v>29407</v>
      </c>
      <c r="G29" s="119">
        <f t="shared" si="0"/>
        <v>0.30904314013977197</v>
      </c>
      <c r="H29" s="18"/>
    </row>
    <row r="30" spans="1:8" ht="15.75">
      <c r="A30" s="114" t="s">
        <v>73</v>
      </c>
      <c r="B30" s="13"/>
      <c r="C30" s="14"/>
      <c r="D30" s="15">
        <v>1</v>
      </c>
      <c r="E30" s="121">
        <v>66432</v>
      </c>
      <c r="F30" s="122">
        <v>16838</v>
      </c>
      <c r="G30" s="119">
        <f t="shared" si="0"/>
        <v>0.2534621868978805</v>
      </c>
      <c r="H30" s="18"/>
    </row>
    <row r="31" spans="1:8" ht="15.75">
      <c r="A31" s="114" t="s">
        <v>90</v>
      </c>
      <c r="B31" s="13"/>
      <c r="C31" s="14"/>
      <c r="D31" s="15"/>
      <c r="E31" s="121"/>
      <c r="F31" s="122"/>
      <c r="G31" s="119"/>
      <c r="H31" s="18"/>
    </row>
    <row r="32" spans="1:8" ht="15.75">
      <c r="A32" s="114" t="s">
        <v>126</v>
      </c>
      <c r="B32" s="13"/>
      <c r="C32" s="14"/>
      <c r="D32" s="15">
        <v>1</v>
      </c>
      <c r="E32" s="121">
        <v>218897</v>
      </c>
      <c r="F32" s="122">
        <v>73263</v>
      </c>
      <c r="G32" s="119">
        <f>F32/E32</f>
        <v>0.3346916586339694</v>
      </c>
      <c r="H32" s="18"/>
    </row>
    <row r="33" spans="1:8" ht="15.75">
      <c r="A33" s="114" t="s">
        <v>27</v>
      </c>
      <c r="B33" s="13"/>
      <c r="C33" s="14"/>
      <c r="D33" s="15"/>
      <c r="E33" s="121"/>
      <c r="F33" s="122"/>
      <c r="G33" s="119"/>
      <c r="H33" s="18"/>
    </row>
    <row r="34" spans="1:8" ht="15.75">
      <c r="A34" s="114" t="s">
        <v>86</v>
      </c>
      <c r="B34" s="13"/>
      <c r="C34" s="14"/>
      <c r="D34" s="15">
        <v>6</v>
      </c>
      <c r="E34" s="121">
        <v>2572802</v>
      </c>
      <c r="F34" s="122">
        <v>249356.5</v>
      </c>
      <c r="G34" s="119">
        <f>F34/E34</f>
        <v>0.09692020606327265</v>
      </c>
      <c r="H34" s="18"/>
    </row>
    <row r="35" spans="1:8" ht="15">
      <c r="A35" s="20" t="s">
        <v>28</v>
      </c>
      <c r="B35" s="13"/>
      <c r="C35" s="14"/>
      <c r="D35" s="21"/>
      <c r="E35" s="121"/>
      <c r="F35" s="122"/>
      <c r="G35" s="120"/>
      <c r="H35" s="18"/>
    </row>
    <row r="36" spans="1:8" ht="15">
      <c r="A36" s="20" t="s">
        <v>47</v>
      </c>
      <c r="B36" s="13"/>
      <c r="C36" s="14"/>
      <c r="D36" s="21"/>
      <c r="E36" s="121"/>
      <c r="F36" s="122"/>
      <c r="G36" s="120"/>
      <c r="H36" s="18"/>
    </row>
    <row r="37" spans="1:8" ht="15">
      <c r="A37" s="20" t="s">
        <v>30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31</v>
      </c>
      <c r="B39" s="28"/>
      <c r="C39" s="29"/>
      <c r="D39" s="30">
        <f>SUM(D9:D38)</f>
        <v>54</v>
      </c>
      <c r="E39" s="31">
        <f>SUM(E9:E38)</f>
        <v>11858430</v>
      </c>
      <c r="F39" s="31">
        <f>SUM(F9:F38)</f>
        <v>2106755.14</v>
      </c>
      <c r="G39" s="107">
        <f>F39/E39</f>
        <v>0.17765885871907158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110" t="s">
        <v>35</v>
      </c>
      <c r="H43" s="2"/>
    </row>
    <row r="44" spans="1:8" ht="15.75">
      <c r="A44" s="45" t="s">
        <v>36</v>
      </c>
      <c r="B44" s="46"/>
      <c r="C44" s="14"/>
      <c r="D44" s="15">
        <v>136</v>
      </c>
      <c r="E44" s="16">
        <v>25570964.65</v>
      </c>
      <c r="F44" s="16">
        <v>1377658.93</v>
      </c>
      <c r="G44" s="119">
        <f>1-(+F44/E44)</f>
        <v>0.9461240923501882</v>
      </c>
      <c r="H44" s="18"/>
    </row>
    <row r="45" spans="1:8" ht="15.75">
      <c r="A45" s="45" t="s">
        <v>37</v>
      </c>
      <c r="B45" s="46"/>
      <c r="C45" s="14"/>
      <c r="D45" s="15">
        <v>16</v>
      </c>
      <c r="E45" s="16">
        <v>2446564.97</v>
      </c>
      <c r="F45" s="16">
        <v>224295.02</v>
      </c>
      <c r="G45" s="119">
        <f aca="true" t="shared" si="1" ref="G45:G54">1-(+F45/E45)</f>
        <v>0.9083224754910146</v>
      </c>
      <c r="H45" s="18"/>
    </row>
    <row r="46" spans="1:8" ht="15.75">
      <c r="A46" s="45" t="s">
        <v>38</v>
      </c>
      <c r="B46" s="46"/>
      <c r="C46" s="14"/>
      <c r="D46" s="15">
        <v>163</v>
      </c>
      <c r="E46" s="16">
        <v>20290217.09</v>
      </c>
      <c r="F46" s="16">
        <v>1201822.83</v>
      </c>
      <c r="G46" s="119">
        <f t="shared" si="1"/>
        <v>0.9407683602068351</v>
      </c>
      <c r="H46" s="18"/>
    </row>
    <row r="47" spans="1:8" ht="15.75">
      <c r="A47" s="45" t="s">
        <v>39</v>
      </c>
      <c r="B47" s="46"/>
      <c r="C47" s="14"/>
      <c r="D47" s="15">
        <v>2</v>
      </c>
      <c r="E47" s="16">
        <v>859789</v>
      </c>
      <c r="F47" s="16">
        <v>-13996</v>
      </c>
      <c r="G47" s="119">
        <f t="shared" si="1"/>
        <v>1.0162784124942283</v>
      </c>
      <c r="H47" s="18"/>
    </row>
    <row r="48" spans="1:8" ht="15.75">
      <c r="A48" s="45" t="s">
        <v>40</v>
      </c>
      <c r="B48" s="46"/>
      <c r="C48" s="14"/>
      <c r="D48" s="15">
        <v>119</v>
      </c>
      <c r="E48" s="16">
        <v>21776256.7</v>
      </c>
      <c r="F48" s="16">
        <v>1304705.82</v>
      </c>
      <c r="G48" s="119">
        <f t="shared" si="1"/>
        <v>0.9400858541495793</v>
      </c>
      <c r="H48" s="18"/>
    </row>
    <row r="49" spans="1:8" ht="15.75">
      <c r="A49" s="45" t="s">
        <v>41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42</v>
      </c>
      <c r="B50" s="46"/>
      <c r="C50" s="14"/>
      <c r="D50" s="15">
        <v>17</v>
      </c>
      <c r="E50" s="16">
        <v>2732925</v>
      </c>
      <c r="F50" s="16">
        <v>56075</v>
      </c>
      <c r="G50" s="119">
        <f t="shared" si="1"/>
        <v>0.9794816908623545</v>
      </c>
      <c r="H50" s="18"/>
    </row>
    <row r="51" spans="1:8" ht="15.75">
      <c r="A51" s="45" t="s">
        <v>43</v>
      </c>
      <c r="B51" s="46"/>
      <c r="C51" s="14"/>
      <c r="D51" s="15">
        <v>4</v>
      </c>
      <c r="E51" s="16">
        <v>1246700</v>
      </c>
      <c r="F51" s="16">
        <v>54290</v>
      </c>
      <c r="G51" s="119">
        <f t="shared" si="1"/>
        <v>0.9564530360150798</v>
      </c>
      <c r="H51" s="18"/>
    </row>
    <row r="52" spans="1:8" ht="15.75">
      <c r="A52" s="78" t="s">
        <v>44</v>
      </c>
      <c r="B52" s="46"/>
      <c r="C52" s="14"/>
      <c r="D52" s="15">
        <v>2</v>
      </c>
      <c r="E52" s="16">
        <v>486850</v>
      </c>
      <c r="F52" s="16">
        <v>28375</v>
      </c>
      <c r="G52" s="119">
        <f t="shared" si="1"/>
        <v>0.9417171613433296</v>
      </c>
      <c r="H52" s="18"/>
    </row>
    <row r="53" spans="1:8" ht="15.75">
      <c r="A53" s="79" t="s">
        <v>64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114</v>
      </c>
      <c r="B54" s="46"/>
      <c r="C54" s="14"/>
      <c r="D54" s="15">
        <v>1457</v>
      </c>
      <c r="E54" s="16">
        <v>100250202.73</v>
      </c>
      <c r="F54" s="16">
        <v>11704302.12</v>
      </c>
      <c r="G54" s="119">
        <f t="shared" si="1"/>
        <v>0.8832490927572212</v>
      </c>
      <c r="H54" s="18"/>
    </row>
    <row r="55" spans="1:8" ht="15.75">
      <c r="A55" s="126" t="s">
        <v>115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45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46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47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30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48</v>
      </c>
      <c r="B62" s="28"/>
      <c r="C62" s="29"/>
      <c r="D62" s="30">
        <f>SUM(D44:D58)</f>
        <v>1916</v>
      </c>
      <c r="E62" s="31">
        <f>SUM(E44:E61)</f>
        <v>175660470.14</v>
      </c>
      <c r="F62" s="31">
        <f>SUM(F44:F61)</f>
        <v>15937528.719999999</v>
      </c>
      <c r="G62" s="111">
        <f>1-(+F62/E62)</f>
        <v>0.9092708296448375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49</v>
      </c>
      <c r="B64" s="56"/>
      <c r="C64" s="56"/>
      <c r="D64" s="56"/>
      <c r="E64" s="56"/>
      <c r="F64" s="57">
        <f>F62+F39</f>
        <v>18044283.86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51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52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53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2013-01-09T15:16:35Z</cp:lastPrinted>
  <dcterms:created xsi:type="dcterms:W3CDTF">2012-06-07T14:04:25Z</dcterms:created>
  <dcterms:modified xsi:type="dcterms:W3CDTF">2018-07-09T20:11:39Z</dcterms:modified>
  <cp:category/>
  <cp:version/>
  <cp:contentType/>
  <cp:contentStatus/>
</cp:coreProperties>
</file>