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<sst xmlns="http://schemas.openxmlformats.org/spreadsheetml/2006/main" count="931" uniqueCount="150">
  <si>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</si>
  <si>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</si>
  <si>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</si>
  <si>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</si>
  <si>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</si>
  <si>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</si>
  <si>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</si>
  <si>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</si>
  <si>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</si>
  <si>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</si>
  <si>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</si>
  <si>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</si>
  <si>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</si>
  <si>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</si>
  <si>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</si>
  <si>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</si>
  <si>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</si>
  <si>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</si>
  <si>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</si>
  <si>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</si>
  <si>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</si>
  <si>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</si>
  <si>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</si>
  <si>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</si>
  <si>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</si>
  <si>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</si>
  <si>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</si>
  <si>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</si>
  <si>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</si>
  <si>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</si>
  <si>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</si>
  <si>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</si>
  <si>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</si>
  <si>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</si>
  <si>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</si>
  <si>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</si>
  <si>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</si>
  <si>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</si>
  <si>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</si>
  <si>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</si>
  <si>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</si>
  <si>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</si>
  <si>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</si>
  <si>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</si>
  <si>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</si>
  <si>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</si>
  <si>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</si>
  <si>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</si>
  <si>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</si>
  <si>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</si>
  <si>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</si>
  <si>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</si>
  <si>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</si>
  <si>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</si>
  <si>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</si>
  <si>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</si>
  <si>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</si>
  <si>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</si>
  <si>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</si>
  <si>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</si>
  <si>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</si>
  <si>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</si>
  <si>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</si>
  <si>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</si>
  <si>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</si>
  <si>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</si>
  <si>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</si>
  <si>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</si>
  <si>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</si>
  <si>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</si>
  <si>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</si>
  <si>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</si>
  <si>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</si>
  <si>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</si>
  <si>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</si>
  <si>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</si>
  <si>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</si>
  <si>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</si>
  <si>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</si>
  <si>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</si>
  <si>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</si>
  <si>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</si>
  <si>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</si>
  <si>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</si>
  <si>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</si>
  <si>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</si>
  <si>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</si>
  <si>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</si>
  <si>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</si>
  <si>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</si>
  <si>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</si>
  <si>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</si>
  <si>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</si>
  <si>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</si>
  <si>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</si>
  <si>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</si>
  <si>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</si>
  <si>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</si>
  <si>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</si>
  <si>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</si>
  <si>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</si>
  <si>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</si>
  <si>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</si>
  <si>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</si>
  <si>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</si>
  <si>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</si>
  <si>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</si>
  <si>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</si>
  <si>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</si>
  <si>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</si>
  <si>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</si>
  <si>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</si>
  <si>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</si>
  <si>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</si>
  <si>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</si>
  <si>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</si>
  <si>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</si>
  <si>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</si>
  <si>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</si>
  <si>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</si>
  <si>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</si>
  <si>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</si>
  <si>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</si>
  <si>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</si>
  <si>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</si>
  <si>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</si>
  <si>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</si>
  <si>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</si>
  <si>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</si>
  <si>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</si>
  <si>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</si>
  <si>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</si>
  <si>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</si>
  <si>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</si>
  <si>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</si>
  <si>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</si>
  <si>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</si>
  <si>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</si>
  <si>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</si>
  <si>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</si>
  <si>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</si>
  <si>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</si>
  <si>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</si>
  <si>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</si>
  <si>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</si>
  <si>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</si>
  <si>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</si>
  <si>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</si>
  <si>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>MONTH ENDED:    APRIL 2018</t>
  </si>
  <si>
    <t xml:space="preserve">   Four Card Frenzy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</si>
</sst>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4</v>
      </c>
      <c r="E11" s="16">
        <v>938011</v>
      </c>
      <c r="F11" s="16">
        <v>100813.5</v>
      </c>
      <c r="G11" s="17">
        <f>F11/E11</f>
        <v>0.10747581851385538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133</v>
      </c>
      <c r="B13" s="13"/>
      <c r="C13" s="14"/>
      <c r="D13" s="15">
        <v>1</v>
      </c>
      <c r="E13" s="16">
        <v>44896</v>
      </c>
      <c r="F13" s="16">
        <v>12866</v>
      </c>
      <c r="G13" s="17">
        <f>F13/E13</f>
        <v>0.28657341411261583</v>
      </c>
      <c r="H13" s="18"/>
    </row>
    <row r="14" spans="1:8" ht="15.75">
      <c r="A14" s="112" t="s">
        <v>58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138</v>
      </c>
      <c r="B15" s="13"/>
      <c r="C15" s="14"/>
      <c r="D15" s="15">
        <v>1</v>
      </c>
      <c r="E15" s="16">
        <v>193833</v>
      </c>
      <c r="F15" s="16">
        <v>71225</v>
      </c>
      <c r="G15" s="17">
        <f>F15/E15</f>
        <v>0.36745549003523653</v>
      </c>
      <c r="H15" s="18"/>
    </row>
    <row r="16" spans="1:8" ht="15.75">
      <c r="A16" s="112" t="s">
        <v>145</v>
      </c>
      <c r="B16" s="13"/>
      <c r="C16" s="14"/>
      <c r="D16" s="15">
        <v>2</v>
      </c>
      <c r="E16" s="16">
        <v>63537</v>
      </c>
      <c r="F16" s="16">
        <v>11503</v>
      </c>
      <c r="G16" s="17">
        <f>F16/E16</f>
        <v>0.18104411602688197</v>
      </c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926533</v>
      </c>
      <c r="F18" s="16">
        <v>211998</v>
      </c>
      <c r="G18" s="17">
        <f>F18/E18</f>
        <v>0.22880782443798547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>
        <v>2</v>
      </c>
      <c r="E20" s="16">
        <v>641761</v>
      </c>
      <c r="F20" s="16">
        <v>182272</v>
      </c>
      <c r="G20" s="17">
        <f aca="true" t="shared" si="0" ref="G20:G25">F20/E20</f>
        <v>0.284018505331424</v>
      </c>
      <c r="H20" s="18"/>
    </row>
    <row r="21" spans="1:8" ht="15.75">
      <c r="A21" s="112" t="s">
        <v>147</v>
      </c>
      <c r="B21" s="13"/>
      <c r="C21" s="14"/>
      <c r="D21" s="15">
        <v>2</v>
      </c>
      <c r="E21" s="16">
        <v>271679</v>
      </c>
      <c r="F21" s="16">
        <v>56326</v>
      </c>
      <c r="G21" s="17">
        <f t="shared" si="0"/>
        <v>0.20732555699925279</v>
      </c>
      <c r="H21" s="18"/>
    </row>
    <row r="22" spans="1:8" ht="15.75">
      <c r="A22" s="112" t="s">
        <v>61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19</v>
      </c>
      <c r="B23" s="13"/>
      <c r="C23" s="14"/>
      <c r="D23" s="15">
        <v>2</v>
      </c>
      <c r="E23" s="16">
        <v>2838390</v>
      </c>
      <c r="F23" s="16">
        <v>358860.5</v>
      </c>
      <c r="G23" s="17">
        <f t="shared" si="0"/>
        <v>0.12643100490066553</v>
      </c>
      <c r="H23" s="18"/>
    </row>
    <row r="24" spans="1:8" ht="15.75">
      <c r="A24" s="112" t="s">
        <v>20</v>
      </c>
      <c r="B24" s="13"/>
      <c r="C24" s="14"/>
      <c r="D24" s="15">
        <v>2</v>
      </c>
      <c r="E24" s="16">
        <v>227225</v>
      </c>
      <c r="F24" s="16">
        <v>64320</v>
      </c>
      <c r="G24" s="17">
        <f t="shared" si="0"/>
        <v>0.2830674441632743</v>
      </c>
      <c r="H24" s="18"/>
    </row>
    <row r="25" spans="1:8" ht="15.75">
      <c r="A25" s="113" t="s">
        <v>21</v>
      </c>
      <c r="B25" s="13"/>
      <c r="C25" s="14"/>
      <c r="D25" s="15">
        <v>3</v>
      </c>
      <c r="E25" s="16">
        <v>622732</v>
      </c>
      <c r="F25" s="16">
        <v>154402.5</v>
      </c>
      <c r="G25" s="17">
        <f t="shared" si="0"/>
        <v>0.24794373823731558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1</v>
      </c>
      <c r="E29" s="19">
        <v>57462</v>
      </c>
      <c r="F29" s="19">
        <v>29218</v>
      </c>
      <c r="G29" s="17">
        <f>F29/E29</f>
        <v>0.5084751661967909</v>
      </c>
      <c r="H29" s="18"/>
    </row>
    <row r="30" spans="1:8" ht="15.75">
      <c r="A30" s="114" t="s">
        <v>26</v>
      </c>
      <c r="B30" s="13"/>
      <c r="C30" s="14"/>
      <c r="D30" s="15">
        <v>1</v>
      </c>
      <c r="E30" s="19">
        <v>251969</v>
      </c>
      <c r="F30" s="16">
        <v>104133</v>
      </c>
      <c r="G30" s="17">
        <f>F30/E30</f>
        <v>0.413277030110847</v>
      </c>
      <c r="H30" s="18"/>
    </row>
    <row r="31" spans="1:8" ht="15.75">
      <c r="A31" s="114" t="s">
        <v>27</v>
      </c>
      <c r="B31" s="13"/>
      <c r="C31" s="14"/>
      <c r="D31" s="15">
        <v>17</v>
      </c>
      <c r="E31" s="19">
        <v>2513869</v>
      </c>
      <c r="F31" s="19">
        <v>491151.5</v>
      </c>
      <c r="G31" s="17">
        <f>F31/E31</f>
        <v>0.1953767280633955</v>
      </c>
      <c r="H31" s="18"/>
    </row>
    <row r="32" spans="1:8" ht="15.75">
      <c r="A32" s="114" t="s">
        <v>140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114</v>
      </c>
      <c r="B33" s="13"/>
      <c r="C33" s="14"/>
      <c r="D33" s="15">
        <v>1</v>
      </c>
      <c r="E33" s="19">
        <v>183761</v>
      </c>
      <c r="F33" s="19">
        <v>-63222</v>
      </c>
      <c r="G33" s="17">
        <f>F33/E33</f>
        <v>-0.3440447102486382</v>
      </c>
      <c r="H33" s="18"/>
    </row>
    <row r="34" spans="1:8" ht="15.75">
      <c r="A34" s="114" t="s">
        <v>28</v>
      </c>
      <c r="B34" s="13"/>
      <c r="C34" s="14"/>
      <c r="D34" s="15">
        <v>1</v>
      </c>
      <c r="E34" s="19">
        <v>215094</v>
      </c>
      <c r="F34" s="19">
        <v>65197.5</v>
      </c>
      <c r="G34" s="17">
        <f>F34/E34</f>
        <v>0.30311166280788865</v>
      </c>
      <c r="H34" s="18"/>
    </row>
    <row r="35" spans="1:8" ht="15">
      <c r="A35" s="20" t="s">
        <v>29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30</v>
      </c>
      <c r="B36" s="13"/>
      <c r="C36" s="14"/>
      <c r="D36" s="21"/>
      <c r="E36" s="22"/>
      <c r="F36" s="19">
        <v>10</v>
      </c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41</v>
      </c>
      <c r="E39" s="31">
        <f>SUM(E9:E38)</f>
        <v>9990752</v>
      </c>
      <c r="F39" s="31">
        <f>SUM(F9:F38)</f>
        <v>1851074.5</v>
      </c>
      <c r="G39" s="32">
        <f>F39/E39</f>
        <v>0.18527879583038395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129</v>
      </c>
      <c r="E44" s="16">
        <v>11889617.82</v>
      </c>
      <c r="F44" s="16">
        <v>744221.83</v>
      </c>
      <c r="G44" s="17">
        <f aca="true" t="shared" si="1" ref="G44:G50">1-(+F44/E44)</f>
        <v>0.9374057399264664</v>
      </c>
      <c r="H44" s="18"/>
    </row>
    <row r="45" spans="1:8" ht="15.75">
      <c r="A45" s="45" t="s">
        <v>38</v>
      </c>
      <c r="B45" s="46"/>
      <c r="C45" s="14"/>
      <c r="D45" s="15">
        <v>4</v>
      </c>
      <c r="E45" s="16">
        <v>1364009.88</v>
      </c>
      <c r="F45" s="16">
        <v>151218.88</v>
      </c>
      <c r="G45" s="17">
        <f t="shared" si="1"/>
        <v>0.8891365215037885</v>
      </c>
      <c r="H45" s="18"/>
    </row>
    <row r="46" spans="1:8" ht="15.75">
      <c r="A46" s="45" t="s">
        <v>39</v>
      </c>
      <c r="B46" s="46"/>
      <c r="C46" s="14"/>
      <c r="D46" s="15">
        <v>139</v>
      </c>
      <c r="E46" s="16">
        <v>9362779</v>
      </c>
      <c r="F46" s="16">
        <v>719279.04</v>
      </c>
      <c r="G46" s="17">
        <f t="shared" si="1"/>
        <v>0.9231767576699184</v>
      </c>
      <c r="H46" s="18"/>
    </row>
    <row r="47" spans="1:8" ht="15.75">
      <c r="A47" s="45" t="s">
        <v>40</v>
      </c>
      <c r="B47" s="46"/>
      <c r="C47" s="14"/>
      <c r="D47" s="15">
        <v>9</v>
      </c>
      <c r="E47" s="16">
        <v>1528240.5</v>
      </c>
      <c r="F47" s="16">
        <v>80677.17</v>
      </c>
      <c r="G47" s="17">
        <f t="shared" si="1"/>
        <v>0.9472091140105239</v>
      </c>
      <c r="H47" s="18"/>
    </row>
    <row r="48" spans="1:8" ht="15.75">
      <c r="A48" s="45" t="s">
        <v>41</v>
      </c>
      <c r="B48" s="46"/>
      <c r="C48" s="14"/>
      <c r="D48" s="15">
        <v>161</v>
      </c>
      <c r="E48" s="16">
        <v>12664141.3</v>
      </c>
      <c r="F48" s="16">
        <v>1030394.24</v>
      </c>
      <c r="G48" s="17">
        <f t="shared" si="1"/>
        <v>0.9186368648618916</v>
      </c>
      <c r="H48" s="18"/>
    </row>
    <row r="49" spans="1:8" ht="15.75">
      <c r="A49" s="45" t="s">
        <v>42</v>
      </c>
      <c r="B49" s="46"/>
      <c r="C49" s="14"/>
      <c r="D49" s="15">
        <v>16</v>
      </c>
      <c r="E49" s="16">
        <v>2309845</v>
      </c>
      <c r="F49" s="16">
        <v>85720</v>
      </c>
      <c r="G49" s="17">
        <f t="shared" si="1"/>
        <v>0.9628892847788488</v>
      </c>
      <c r="H49" s="18"/>
    </row>
    <row r="50" spans="1:8" ht="15.75">
      <c r="A50" s="45" t="s">
        <v>43</v>
      </c>
      <c r="B50" s="46"/>
      <c r="C50" s="14"/>
      <c r="D50" s="15">
        <v>18</v>
      </c>
      <c r="E50" s="16">
        <v>2418740.02</v>
      </c>
      <c r="F50" s="16">
        <v>89617.79</v>
      </c>
      <c r="G50" s="17">
        <f t="shared" si="1"/>
        <v>0.9629485644348003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>
        <v>1</v>
      </c>
      <c r="E52" s="16">
        <v>96750</v>
      </c>
      <c r="F52" s="16">
        <v>-7125</v>
      </c>
      <c r="G52" s="17">
        <f>1-(+F52/E52)</f>
        <v>1.073643410852713</v>
      </c>
      <c r="H52" s="18"/>
    </row>
    <row r="53" spans="1:8" ht="15.75">
      <c r="A53" s="47" t="s">
        <v>66</v>
      </c>
      <c r="B53" s="48"/>
      <c r="C53" s="14"/>
      <c r="D53" s="15">
        <v>1008</v>
      </c>
      <c r="E53" s="16">
        <v>77531303.54</v>
      </c>
      <c r="F53" s="16">
        <v>9063390.08</v>
      </c>
      <c r="G53" s="17">
        <f>1-(+F53/E53)</f>
        <v>0.8831002489810582</v>
      </c>
      <c r="H53" s="18"/>
    </row>
    <row r="54" spans="1:8" ht="15.75">
      <c r="A54" s="47" t="s">
        <v>67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46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47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31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49</v>
      </c>
      <c r="B60" s="28"/>
      <c r="C60" s="29"/>
      <c r="D60" s="30">
        <f>SUM(D44:D56)</f>
        <v>1485</v>
      </c>
      <c r="E60" s="31">
        <f>SUM(E44:E59)</f>
        <v>119165427.06</v>
      </c>
      <c r="F60" s="31">
        <f>SUM(F44:F59)</f>
        <v>11957394.030000001</v>
      </c>
      <c r="G60" s="32">
        <f>1-(+F60/E60)</f>
        <v>0.8996571881206834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50</v>
      </c>
      <c r="B62" s="56"/>
      <c r="C62" s="56"/>
      <c r="D62" s="56"/>
      <c r="E62" s="56"/>
      <c r="F62" s="57">
        <f>F60+F39</f>
        <v>13808468.530000001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1226947</v>
      </c>
      <c r="F10" s="16">
        <v>205959</v>
      </c>
      <c r="G10" s="119">
        <f>F10/E10</f>
        <v>0.16786299652715236</v>
      </c>
      <c r="H10" s="18"/>
    </row>
    <row r="11" spans="1:8" ht="15.75">
      <c r="A11" s="112" t="s">
        <v>143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26</v>
      </c>
      <c r="B12" s="13"/>
      <c r="C12" s="14"/>
      <c r="D12" s="15">
        <v>1</v>
      </c>
      <c r="E12" s="16">
        <v>127548</v>
      </c>
      <c r="F12" s="16">
        <v>45182</v>
      </c>
      <c r="G12" s="119">
        <f>F12/E12</f>
        <v>0.35423526829115315</v>
      </c>
      <c r="H12" s="18"/>
    </row>
    <row r="13" spans="1:8" ht="15.75">
      <c r="A13" s="112" t="s">
        <v>83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123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125</v>
      </c>
      <c r="B15" s="13"/>
      <c r="C15" s="14"/>
      <c r="D15" s="15">
        <v>21</v>
      </c>
      <c r="E15" s="16">
        <v>3914026</v>
      </c>
      <c r="F15" s="16">
        <v>706466</v>
      </c>
      <c r="G15" s="119">
        <f>F15/E15</f>
        <v>0.18049599057338914</v>
      </c>
      <c r="H15" s="18"/>
    </row>
    <row r="16" spans="1:8" ht="15.75">
      <c r="A16" s="112" t="s">
        <v>130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89</v>
      </c>
      <c r="B17" s="13"/>
      <c r="C17" s="14"/>
      <c r="D17" s="15">
        <v>1</v>
      </c>
      <c r="E17" s="16">
        <v>732830</v>
      </c>
      <c r="F17" s="16">
        <v>202934</v>
      </c>
      <c r="G17" s="119">
        <f>F17/E17</f>
        <v>0.2769182484341525</v>
      </c>
      <c r="H17" s="18"/>
    </row>
    <row r="18" spans="1:8" ht="15.75">
      <c r="A18" s="114" t="s">
        <v>133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16</v>
      </c>
      <c r="B19" s="13"/>
      <c r="C19" s="14"/>
      <c r="D19" s="15">
        <v>4</v>
      </c>
      <c r="E19" s="16">
        <v>1655713</v>
      </c>
      <c r="F19" s="16">
        <v>305024</v>
      </c>
      <c r="G19" s="119">
        <f>F19/E19</f>
        <v>0.1842251646269613</v>
      </c>
      <c r="H19" s="18"/>
    </row>
    <row r="20" spans="1:8" ht="15.75">
      <c r="A20" s="112" t="s">
        <v>64</v>
      </c>
      <c r="B20" s="13"/>
      <c r="C20" s="14"/>
      <c r="D20" s="15">
        <v>1</v>
      </c>
      <c r="E20" s="16">
        <v>39852</v>
      </c>
      <c r="F20" s="16">
        <v>16576</v>
      </c>
      <c r="G20" s="119">
        <f>F20/E20</f>
        <v>0.41593897420455683</v>
      </c>
      <c r="H20" s="18"/>
    </row>
    <row r="21" spans="1:8" ht="15.75">
      <c r="A21" s="112" t="s">
        <v>114</v>
      </c>
      <c r="B21" s="13"/>
      <c r="C21" s="14"/>
      <c r="D21" s="15">
        <v>1</v>
      </c>
      <c r="E21" s="16">
        <v>181991</v>
      </c>
      <c r="F21" s="16">
        <v>47519</v>
      </c>
      <c r="G21" s="119">
        <f>F21/E21</f>
        <v>0.2611063184443187</v>
      </c>
      <c r="H21" s="18"/>
    </row>
    <row r="22" spans="1:8" ht="15.75">
      <c r="A22" s="112" t="s">
        <v>18</v>
      </c>
      <c r="B22" s="13"/>
      <c r="C22" s="14"/>
      <c r="D22" s="15"/>
      <c r="E22" s="16"/>
      <c r="F22" s="16"/>
      <c r="G22" s="119"/>
      <c r="H22" s="18"/>
    </row>
    <row r="23" spans="1:8" ht="15.75">
      <c r="A23" s="112" t="s">
        <v>135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19</v>
      </c>
      <c r="B24" s="13"/>
      <c r="C24" s="14"/>
      <c r="D24" s="15">
        <v>1</v>
      </c>
      <c r="E24" s="16">
        <v>207132</v>
      </c>
      <c r="F24" s="16">
        <v>-107276</v>
      </c>
      <c r="G24" s="119">
        <f>F24/E24</f>
        <v>-0.5179112836259004</v>
      </c>
      <c r="H24" s="18"/>
    </row>
    <row r="25" spans="1:8" ht="15.75">
      <c r="A25" s="113" t="s">
        <v>21</v>
      </c>
      <c r="B25" s="13"/>
      <c r="C25" s="14"/>
      <c r="D25" s="15">
        <v>5</v>
      </c>
      <c r="E25" s="16">
        <v>1165196</v>
      </c>
      <c r="F25" s="16">
        <v>181579</v>
      </c>
      <c r="G25" s="119">
        <f>F25/E25</f>
        <v>0.15583558474282438</v>
      </c>
      <c r="H25" s="18"/>
    </row>
    <row r="26" spans="1:8" ht="15.75">
      <c r="A26" s="113" t="s">
        <v>22</v>
      </c>
      <c r="B26" s="13"/>
      <c r="C26" s="14"/>
      <c r="D26" s="15">
        <v>10</v>
      </c>
      <c r="E26" s="16">
        <v>144437</v>
      </c>
      <c r="F26" s="16">
        <v>144437</v>
      </c>
      <c r="G26" s="119">
        <f>F26/E26</f>
        <v>1</v>
      </c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24</v>
      </c>
      <c r="B28" s="13"/>
      <c r="C28" s="14"/>
      <c r="D28" s="15"/>
      <c r="E28" s="16">
        <v>34219</v>
      </c>
      <c r="F28" s="16">
        <v>-1481</v>
      </c>
      <c r="G28" s="119">
        <f aca="true" t="shared" si="0" ref="G28:G34">F28/E28</f>
        <v>-0.04328004909553172</v>
      </c>
      <c r="H28" s="18"/>
    </row>
    <row r="29" spans="1:8" ht="15.75">
      <c r="A29" s="114" t="s">
        <v>25</v>
      </c>
      <c r="B29" s="13"/>
      <c r="C29" s="14"/>
      <c r="D29" s="15">
        <v>1</v>
      </c>
      <c r="E29" s="16">
        <v>193077</v>
      </c>
      <c r="F29" s="16">
        <v>80844</v>
      </c>
      <c r="G29" s="119">
        <f t="shared" si="0"/>
        <v>0.41871377740486954</v>
      </c>
      <c r="H29" s="18"/>
    </row>
    <row r="30" spans="1:8" ht="15.75">
      <c r="A30" s="114" t="s">
        <v>74</v>
      </c>
      <c r="B30" s="13"/>
      <c r="C30" s="14"/>
      <c r="D30" s="15">
        <v>1</v>
      </c>
      <c r="E30" s="16">
        <v>337793</v>
      </c>
      <c r="F30" s="16">
        <v>147878</v>
      </c>
      <c r="G30" s="119">
        <f t="shared" si="0"/>
        <v>0.4377769817610193</v>
      </c>
      <c r="H30" s="18"/>
    </row>
    <row r="31" spans="1:8" ht="15.75">
      <c r="A31" s="114" t="s">
        <v>91</v>
      </c>
      <c r="B31" s="13"/>
      <c r="C31" s="14"/>
      <c r="D31" s="15">
        <v>1</v>
      </c>
      <c r="E31" s="16">
        <v>197293</v>
      </c>
      <c r="F31" s="16">
        <v>50187</v>
      </c>
      <c r="G31" s="119">
        <f t="shared" si="0"/>
        <v>0.25437800631548</v>
      </c>
      <c r="H31" s="18"/>
    </row>
    <row r="32" spans="1:8" ht="15.75">
      <c r="A32" s="114" t="s">
        <v>128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28</v>
      </c>
      <c r="B33" s="13"/>
      <c r="C33" s="14"/>
      <c r="D33" s="15">
        <v>2</v>
      </c>
      <c r="E33" s="16">
        <v>359037</v>
      </c>
      <c r="F33" s="16">
        <v>118328.54</v>
      </c>
      <c r="G33" s="119">
        <f t="shared" si="0"/>
        <v>0.32957199397276604</v>
      </c>
      <c r="H33" s="18"/>
    </row>
    <row r="34" spans="1:8" ht="15.75">
      <c r="A34" s="114" t="s">
        <v>87</v>
      </c>
      <c r="B34" s="13"/>
      <c r="C34" s="14"/>
      <c r="D34" s="15">
        <v>5</v>
      </c>
      <c r="E34" s="16">
        <v>3200479</v>
      </c>
      <c r="F34" s="16">
        <v>432656</v>
      </c>
      <c r="G34" s="119">
        <f t="shared" si="0"/>
        <v>0.13518476453055933</v>
      </c>
      <c r="H34" s="18"/>
    </row>
    <row r="35" spans="1:8" ht="15">
      <c r="A35" s="20" t="s">
        <v>29</v>
      </c>
      <c r="B35" s="13"/>
      <c r="C35" s="14"/>
      <c r="D35" s="21"/>
      <c r="E35" s="70">
        <v>16380</v>
      </c>
      <c r="F35" s="16">
        <v>3276</v>
      </c>
      <c r="G35" s="120"/>
      <c r="H35" s="18"/>
    </row>
    <row r="36" spans="1:8" ht="15">
      <c r="A36" s="20" t="s">
        <v>48</v>
      </c>
      <c r="B36" s="13"/>
      <c r="C36" s="14"/>
      <c r="D36" s="21"/>
      <c r="E36" s="70"/>
      <c r="F36" s="16">
        <v>0.25</v>
      </c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58</v>
      </c>
      <c r="E39" s="31">
        <f>SUM(E9:E38)</f>
        <v>13733950</v>
      </c>
      <c r="F39" s="31">
        <f>SUM(F9:F38)</f>
        <v>2580088.79</v>
      </c>
      <c r="G39" s="107">
        <f>F39/E39</f>
        <v>0.18786210740537138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83</v>
      </c>
      <c r="E44" s="122">
        <v>9006303.65</v>
      </c>
      <c r="F44" s="16">
        <v>450542.86</v>
      </c>
      <c r="G44" s="119">
        <f>1-(+F44/E44)</f>
        <v>0.9499747202061081</v>
      </c>
      <c r="H44" s="18"/>
    </row>
    <row r="45" spans="1:8" ht="15.75">
      <c r="A45" s="45" t="s">
        <v>38</v>
      </c>
      <c r="B45" s="46"/>
      <c r="C45" s="14"/>
      <c r="D45" s="15"/>
      <c r="E45" s="122"/>
      <c r="F45" s="16"/>
      <c r="G45" s="119"/>
      <c r="H45" s="18"/>
    </row>
    <row r="46" spans="1:8" ht="15.75">
      <c r="A46" s="45" t="s">
        <v>39</v>
      </c>
      <c r="B46" s="46"/>
      <c r="C46" s="14"/>
      <c r="D46" s="15">
        <v>179</v>
      </c>
      <c r="E46" s="122">
        <v>12074551.75</v>
      </c>
      <c r="F46" s="16">
        <v>723090.88</v>
      </c>
      <c r="G46" s="119">
        <f>1-(+F46/E46)</f>
        <v>0.9401144742288259</v>
      </c>
      <c r="H46" s="18"/>
    </row>
    <row r="47" spans="1:8" ht="15.75">
      <c r="A47" s="45" t="s">
        <v>40</v>
      </c>
      <c r="B47" s="46"/>
      <c r="C47" s="14"/>
      <c r="D47" s="15">
        <v>6</v>
      </c>
      <c r="E47" s="122">
        <v>3716335.75</v>
      </c>
      <c r="F47" s="16">
        <v>150623.25</v>
      </c>
      <c r="G47" s="119">
        <f>1-(+F47/E47)</f>
        <v>0.959469956394548</v>
      </c>
      <c r="H47" s="18"/>
    </row>
    <row r="48" spans="1:8" ht="15.75">
      <c r="A48" s="45" t="s">
        <v>41</v>
      </c>
      <c r="B48" s="46"/>
      <c r="C48" s="14"/>
      <c r="D48" s="15">
        <v>111</v>
      </c>
      <c r="E48" s="122">
        <v>13714058.95</v>
      </c>
      <c r="F48" s="16">
        <v>1093349.38</v>
      </c>
      <c r="G48" s="119">
        <f aca="true" t="shared" si="1" ref="G48:G54">1-(+F48/E48)</f>
        <v>0.9202752894685493</v>
      </c>
      <c r="H48" s="18"/>
    </row>
    <row r="49" spans="1:8" ht="15.75">
      <c r="A49" s="45" t="s">
        <v>42</v>
      </c>
      <c r="B49" s="46"/>
      <c r="C49" s="14"/>
      <c r="D49" s="15">
        <v>8</v>
      </c>
      <c r="E49" s="122">
        <v>681647</v>
      </c>
      <c r="F49" s="16">
        <v>39072</v>
      </c>
      <c r="G49" s="119">
        <f t="shared" si="1"/>
        <v>0.9426800088608913</v>
      </c>
      <c r="H49" s="18"/>
    </row>
    <row r="50" spans="1:8" ht="15.75">
      <c r="A50" s="45" t="s">
        <v>43</v>
      </c>
      <c r="B50" s="46"/>
      <c r="C50" s="14"/>
      <c r="D50" s="15">
        <v>24</v>
      </c>
      <c r="E50" s="122">
        <v>2389979</v>
      </c>
      <c r="F50" s="16">
        <v>176489</v>
      </c>
      <c r="G50" s="119">
        <f t="shared" si="1"/>
        <v>0.9261545812745635</v>
      </c>
      <c r="H50" s="18"/>
    </row>
    <row r="51" spans="1:8" ht="15.75">
      <c r="A51" s="45" t="s">
        <v>44</v>
      </c>
      <c r="B51" s="46"/>
      <c r="C51" s="14"/>
      <c r="D51" s="15"/>
      <c r="E51" s="122"/>
      <c r="F51" s="16"/>
      <c r="G51" s="119"/>
      <c r="H51" s="18"/>
    </row>
    <row r="52" spans="1:8" ht="15.75">
      <c r="A52" s="78" t="s">
        <v>45</v>
      </c>
      <c r="B52" s="46"/>
      <c r="C52" s="14"/>
      <c r="D52" s="15">
        <v>8</v>
      </c>
      <c r="E52" s="122">
        <v>666575</v>
      </c>
      <c r="F52" s="16">
        <v>-14765</v>
      </c>
      <c r="G52" s="119">
        <f t="shared" si="1"/>
        <v>1.0221505457000337</v>
      </c>
      <c r="H52" s="18"/>
    </row>
    <row r="53" spans="1:8" ht="15.75">
      <c r="A53" s="79" t="s">
        <v>65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115</v>
      </c>
      <c r="B54" s="46"/>
      <c r="C54" s="14"/>
      <c r="D54" s="15">
        <v>1087</v>
      </c>
      <c r="E54" s="122">
        <v>80214770.98</v>
      </c>
      <c r="F54" s="16">
        <v>9401170.66</v>
      </c>
      <c r="G54" s="119">
        <f t="shared" si="1"/>
        <v>0.8828000062190042</v>
      </c>
      <c r="H54" s="18"/>
    </row>
    <row r="55" spans="1:8" ht="15.75">
      <c r="A55" s="126" t="s">
        <v>116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46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48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31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49</v>
      </c>
      <c r="B62" s="28"/>
      <c r="C62" s="29"/>
      <c r="D62" s="30">
        <f>SUM(D44:D58)</f>
        <v>1506</v>
      </c>
      <c r="E62" s="31">
        <f>SUM(E44:E61)</f>
        <v>122464222.08</v>
      </c>
      <c r="F62" s="31">
        <f>SUM(F44:F61)</f>
        <v>12019573.030000001</v>
      </c>
      <c r="G62" s="111">
        <f>1-(+F62/E62)</f>
        <v>0.9018523710365939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50</v>
      </c>
      <c r="B64" s="56"/>
      <c r="C64" s="56"/>
      <c r="D64" s="56"/>
      <c r="E64" s="56"/>
      <c r="F64" s="57">
        <f>F62+F39</f>
        <v>14599661.82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428637</v>
      </c>
      <c r="F10" s="16">
        <v>205301</v>
      </c>
      <c r="G10" s="119">
        <f>F10/E10</f>
        <v>0.47896238542169717</v>
      </c>
      <c r="H10" s="18"/>
    </row>
    <row r="11" spans="1:8" ht="15.75">
      <c r="A11" s="112" t="s">
        <v>82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26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83</v>
      </c>
      <c r="B13" s="13"/>
      <c r="C13" s="14"/>
      <c r="D13" s="15">
        <v>10</v>
      </c>
      <c r="E13" s="121">
        <v>904015</v>
      </c>
      <c r="F13" s="16">
        <v>50364</v>
      </c>
      <c r="G13" s="119">
        <f aca="true" t="shared" si="0" ref="G13:G18">F13/E13</f>
        <v>0.05571146496463001</v>
      </c>
      <c r="H13" s="18"/>
    </row>
    <row r="14" spans="1:8" ht="15.75">
      <c r="A14" s="112" t="s">
        <v>144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132</v>
      </c>
      <c r="B15" s="13"/>
      <c r="C15" s="14"/>
      <c r="D15" s="15">
        <v>1</v>
      </c>
      <c r="E15" s="121">
        <v>203572</v>
      </c>
      <c r="F15" s="16">
        <v>71258.5</v>
      </c>
      <c r="G15" s="119">
        <f t="shared" si="0"/>
        <v>0.35004077181537735</v>
      </c>
      <c r="H15" s="18"/>
    </row>
    <row r="16" spans="1:8" ht="15.75">
      <c r="A16" s="112" t="s">
        <v>142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60</v>
      </c>
      <c r="B17" s="13"/>
      <c r="C17" s="14"/>
      <c r="D17" s="15">
        <v>1</v>
      </c>
      <c r="E17" s="121">
        <v>157322</v>
      </c>
      <c r="F17" s="16">
        <v>61974</v>
      </c>
      <c r="G17" s="119">
        <f t="shared" si="0"/>
        <v>0.393930918752622</v>
      </c>
      <c r="H17" s="18"/>
    </row>
    <row r="18" spans="1:8" ht="15.75">
      <c r="A18" s="112" t="s">
        <v>15</v>
      </c>
      <c r="B18" s="13"/>
      <c r="C18" s="14"/>
      <c r="D18" s="15">
        <v>1</v>
      </c>
      <c r="E18" s="121">
        <v>526018</v>
      </c>
      <c r="F18" s="16">
        <v>93204.5</v>
      </c>
      <c r="G18" s="119">
        <f t="shared" si="0"/>
        <v>0.17718880342497786</v>
      </c>
      <c r="H18" s="18"/>
    </row>
    <row r="19" spans="1:8" ht="15.75">
      <c r="A19" s="112" t="s">
        <v>16</v>
      </c>
      <c r="B19" s="13"/>
      <c r="C19" s="14"/>
      <c r="D19" s="15"/>
      <c r="E19" s="121"/>
      <c r="F19" s="16"/>
      <c r="G19" s="119"/>
      <c r="H19" s="18"/>
    </row>
    <row r="20" spans="1:8" ht="15.75">
      <c r="A20" s="114" t="s">
        <v>146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84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114</v>
      </c>
      <c r="B22" s="13"/>
      <c r="C22" s="14"/>
      <c r="D22" s="15">
        <v>1</v>
      </c>
      <c r="E22" s="121">
        <v>143892</v>
      </c>
      <c r="F22" s="16">
        <v>47628</v>
      </c>
      <c r="G22" s="119">
        <f>F22/E22</f>
        <v>0.3309982486865149</v>
      </c>
      <c r="H22" s="18"/>
    </row>
    <row r="23" spans="1:8" ht="15.75">
      <c r="A23" s="112" t="s">
        <v>80</v>
      </c>
      <c r="B23" s="13"/>
      <c r="C23" s="14"/>
      <c r="D23" s="15">
        <v>1</v>
      </c>
      <c r="E23" s="121">
        <v>42261</v>
      </c>
      <c r="F23" s="16">
        <v>15929</v>
      </c>
      <c r="G23" s="119">
        <f>F23/E23</f>
        <v>0.37691961856084805</v>
      </c>
      <c r="H23" s="18"/>
    </row>
    <row r="24" spans="1:8" ht="15.75">
      <c r="A24" s="112" t="s">
        <v>85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21</v>
      </c>
      <c r="B25" s="13"/>
      <c r="C25" s="14"/>
      <c r="D25" s="15">
        <v>1</v>
      </c>
      <c r="E25" s="121">
        <v>57680</v>
      </c>
      <c r="F25" s="16">
        <v>15661.5</v>
      </c>
      <c r="G25" s="119">
        <f>F25/E25</f>
        <v>0.2715239251040222</v>
      </c>
      <c r="H25" s="18"/>
    </row>
    <row r="26" spans="1:8" ht="15.75">
      <c r="A26" s="113" t="s">
        <v>22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25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122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86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138</v>
      </c>
      <c r="B32" s="13"/>
      <c r="C32" s="14"/>
      <c r="D32" s="15">
        <v>1</v>
      </c>
      <c r="E32" s="16">
        <v>70474</v>
      </c>
      <c r="F32" s="16">
        <v>19063</v>
      </c>
      <c r="G32" s="119">
        <f>F32/E32</f>
        <v>0.27049692085024263</v>
      </c>
      <c r="H32" s="18"/>
    </row>
    <row r="33" spans="1:8" ht="15.75">
      <c r="A33" s="114" t="s">
        <v>28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87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29</v>
      </c>
      <c r="B35" s="13"/>
      <c r="C35" s="14"/>
      <c r="D35" s="21"/>
      <c r="E35" s="70">
        <v>4870</v>
      </c>
      <c r="F35" s="16">
        <v>0</v>
      </c>
      <c r="G35" s="120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20</v>
      </c>
      <c r="E39" s="31">
        <f>SUM(E9:E38)</f>
        <v>2538741</v>
      </c>
      <c r="F39" s="31">
        <f>SUM(F9:F38)</f>
        <v>580383.5</v>
      </c>
      <c r="G39" s="107">
        <f>F39/E39</f>
        <v>0.22861075627643782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26</v>
      </c>
      <c r="E44" s="16">
        <v>2968938.9</v>
      </c>
      <c r="F44" s="16">
        <v>180032.66</v>
      </c>
      <c r="G44" s="119">
        <f>1-(+F44/E44)</f>
        <v>0.9393612781994267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39</v>
      </c>
      <c r="B46" s="46"/>
      <c r="C46" s="14"/>
      <c r="D46" s="15">
        <v>156</v>
      </c>
      <c r="E46" s="16">
        <v>10733950.5</v>
      </c>
      <c r="F46" s="16">
        <v>700951.05</v>
      </c>
      <c r="G46" s="119">
        <f aca="true" t="shared" si="1" ref="G46:G52">1-(+F46/E46)</f>
        <v>0.9346977564318002</v>
      </c>
      <c r="H46" s="18"/>
    </row>
    <row r="47" spans="1:8" ht="15.75">
      <c r="A47" s="45" t="s">
        <v>40</v>
      </c>
      <c r="B47" s="46"/>
      <c r="C47" s="14"/>
      <c r="D47" s="15">
        <v>31</v>
      </c>
      <c r="E47" s="16">
        <v>1663679</v>
      </c>
      <c r="F47" s="16">
        <v>170415.5</v>
      </c>
      <c r="G47" s="119">
        <f t="shared" si="1"/>
        <v>0.8975670787453589</v>
      </c>
      <c r="H47" s="18"/>
    </row>
    <row r="48" spans="1:8" ht="15.75">
      <c r="A48" s="45" t="s">
        <v>41</v>
      </c>
      <c r="B48" s="46"/>
      <c r="C48" s="14"/>
      <c r="D48" s="15">
        <v>132</v>
      </c>
      <c r="E48" s="16">
        <v>9173356.2</v>
      </c>
      <c r="F48" s="16">
        <v>807142.02</v>
      </c>
      <c r="G48" s="119">
        <f t="shared" si="1"/>
        <v>0.9120123537773449</v>
      </c>
      <c r="H48" s="18"/>
    </row>
    <row r="49" spans="1:8" ht="15.75">
      <c r="A49" s="45" t="s">
        <v>42</v>
      </c>
      <c r="B49" s="46"/>
      <c r="C49" s="14"/>
      <c r="D49" s="15">
        <v>6</v>
      </c>
      <c r="E49" s="16">
        <v>1410331</v>
      </c>
      <c r="F49" s="16">
        <v>89765</v>
      </c>
      <c r="G49" s="119">
        <f t="shared" si="1"/>
        <v>0.9363518209555062</v>
      </c>
      <c r="H49" s="18"/>
    </row>
    <row r="50" spans="1:8" ht="15.75">
      <c r="A50" s="45" t="s">
        <v>43</v>
      </c>
      <c r="B50" s="46"/>
      <c r="C50" s="14"/>
      <c r="D50" s="15">
        <v>6</v>
      </c>
      <c r="E50" s="16">
        <v>1368320</v>
      </c>
      <c r="F50" s="16">
        <v>123107.22</v>
      </c>
      <c r="G50" s="119">
        <f t="shared" si="1"/>
        <v>0.9100303876286249</v>
      </c>
      <c r="H50" s="18"/>
    </row>
    <row r="51" spans="1:8" ht="15.75">
      <c r="A51" s="45" t="s">
        <v>44</v>
      </c>
      <c r="B51" s="46"/>
      <c r="C51" s="14"/>
      <c r="D51" s="15">
        <v>1</v>
      </c>
      <c r="E51" s="16">
        <v>276140</v>
      </c>
      <c r="F51" s="16">
        <v>21710</v>
      </c>
      <c r="G51" s="119">
        <f t="shared" si="1"/>
        <v>0.9213804591873688</v>
      </c>
      <c r="H51" s="18"/>
    </row>
    <row r="52" spans="1:8" ht="15.75">
      <c r="A52" s="78" t="s">
        <v>45</v>
      </c>
      <c r="B52" s="46"/>
      <c r="C52" s="14"/>
      <c r="D52" s="15">
        <v>1</v>
      </c>
      <c r="E52" s="16">
        <v>593500</v>
      </c>
      <c r="F52" s="16">
        <v>22375</v>
      </c>
      <c r="G52" s="119">
        <f t="shared" si="1"/>
        <v>0.9622999157540016</v>
      </c>
      <c r="H52" s="18"/>
    </row>
    <row r="53" spans="1:8" ht="15.75">
      <c r="A53" s="79" t="s">
        <v>65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115</v>
      </c>
      <c r="B54" s="46"/>
      <c r="C54" s="14"/>
      <c r="D54" s="15">
        <v>535</v>
      </c>
      <c r="E54" s="16">
        <v>35335151.17</v>
      </c>
      <c r="F54" s="16">
        <v>4172079.1</v>
      </c>
      <c r="G54" s="119">
        <f>1-(+F54/E54)</f>
        <v>0.8819283641966658</v>
      </c>
      <c r="H54" s="18"/>
    </row>
    <row r="55" spans="1:8" ht="15.75">
      <c r="A55" s="126" t="s">
        <v>116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46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48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31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49</v>
      </c>
      <c r="B61" s="28"/>
      <c r="C61" s="56"/>
      <c r="D61" s="30">
        <f>SUM(D44:D57)</f>
        <v>894</v>
      </c>
      <c r="E61" s="31">
        <f>SUM(E44:E60)</f>
        <v>63523366.77</v>
      </c>
      <c r="F61" s="31">
        <f>SUM(F44:F60)</f>
        <v>6287577.550000001</v>
      </c>
      <c r="G61" s="111">
        <f>1-(+F61/E61)</f>
        <v>0.9010194536324637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50</v>
      </c>
      <c r="B63" s="60"/>
      <c r="C63" s="60"/>
      <c r="D63" s="56"/>
      <c r="E63" s="56"/>
      <c r="F63" s="57">
        <f>F61+F39</f>
        <v>6867961.050000001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78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135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113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79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26</v>
      </c>
      <c r="B17" s="13"/>
      <c r="C17" s="14"/>
      <c r="D17" s="15">
        <v>1</v>
      </c>
      <c r="E17" s="16">
        <v>133385</v>
      </c>
      <c r="F17" s="16">
        <v>48308</v>
      </c>
      <c r="G17" s="17">
        <f>F17/E17</f>
        <v>0.3621696592570379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210530</v>
      </c>
      <c r="F18" s="16">
        <v>67769.5</v>
      </c>
      <c r="G18" s="17">
        <f>F18/E18</f>
        <v>0.3218994917588942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80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18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19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21</v>
      </c>
      <c r="B25" s="13"/>
      <c r="C25" s="14"/>
      <c r="D25" s="15">
        <v>1</v>
      </c>
      <c r="E25" s="16">
        <v>9529</v>
      </c>
      <c r="F25" s="16">
        <v>2653</v>
      </c>
      <c r="G25" s="17">
        <f>F25/E25</f>
        <v>0.27841326477069994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1</v>
      </c>
      <c r="E29" s="16">
        <v>11410</v>
      </c>
      <c r="F29" s="16">
        <v>3294</v>
      </c>
      <c r="G29" s="17">
        <f>F29/E29</f>
        <v>0.28869412795793165</v>
      </c>
      <c r="H29" s="18"/>
    </row>
    <row r="30" spans="1:8" ht="15.75">
      <c r="A30" s="114" t="s">
        <v>131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28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58</v>
      </c>
      <c r="B32" s="13"/>
      <c r="C32" s="14"/>
      <c r="D32" s="15">
        <v>1</v>
      </c>
      <c r="E32" s="16">
        <v>114807</v>
      </c>
      <c r="F32" s="16">
        <v>34305</v>
      </c>
      <c r="G32" s="17">
        <f>F32/E32</f>
        <v>0.29880582194465494</v>
      </c>
      <c r="H32" s="18"/>
    </row>
    <row r="33" spans="1:8" ht="15.75">
      <c r="A33" s="114" t="s">
        <v>72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137</v>
      </c>
      <c r="B34" s="13"/>
      <c r="C34" s="14"/>
      <c r="D34" s="15">
        <v>4</v>
      </c>
      <c r="E34" s="16">
        <v>333951</v>
      </c>
      <c r="F34" s="16">
        <v>112303.5</v>
      </c>
      <c r="G34" s="17">
        <f>F34/E34</f>
        <v>0.33628735952280425</v>
      </c>
      <c r="H34" s="18"/>
    </row>
    <row r="35" spans="1:8" ht="15">
      <c r="A35" s="20" t="s">
        <v>29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10</v>
      </c>
      <c r="E39" s="31">
        <f>SUM(E9:E38)</f>
        <v>813612</v>
      </c>
      <c r="F39" s="31">
        <f>SUM(F9:F38)</f>
        <v>268633</v>
      </c>
      <c r="G39" s="32">
        <f>F39/E39</f>
        <v>0.3301733504422255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40</v>
      </c>
      <c r="E44" s="16">
        <v>3563986.55</v>
      </c>
      <c r="F44" s="16">
        <v>206661.5</v>
      </c>
      <c r="G44" s="17">
        <f>1-(+F44/E44)</f>
        <v>0.9420139506418732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39</v>
      </c>
      <c r="B46" s="46"/>
      <c r="C46" s="14"/>
      <c r="D46" s="15">
        <v>40</v>
      </c>
      <c r="E46" s="16">
        <v>2373536.25</v>
      </c>
      <c r="F46" s="16">
        <v>223767</v>
      </c>
      <c r="G46" s="17">
        <f>1-(+F46/E46)</f>
        <v>0.905724212132846</v>
      </c>
      <c r="H46" s="18"/>
    </row>
    <row r="47" spans="1:8" ht="15.75">
      <c r="A47" s="45" t="s">
        <v>40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41</v>
      </c>
      <c r="B48" s="46"/>
      <c r="C48" s="14"/>
      <c r="D48" s="15">
        <v>33</v>
      </c>
      <c r="E48" s="16">
        <v>3709080.58</v>
      </c>
      <c r="F48" s="16">
        <v>291019.34</v>
      </c>
      <c r="G48" s="17">
        <f>1-(+F48/E48)</f>
        <v>0.9215386849319946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4</v>
      </c>
      <c r="E50" s="16">
        <v>281990</v>
      </c>
      <c r="F50" s="16">
        <v>24465</v>
      </c>
      <c r="G50" s="17">
        <f>1-(+F50/E50)</f>
        <v>0.9132416043122097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66</v>
      </c>
      <c r="B53" s="48"/>
      <c r="C53" s="14"/>
      <c r="D53" s="123">
        <v>330</v>
      </c>
      <c r="E53" s="124">
        <v>22591828.2</v>
      </c>
      <c r="F53" s="124">
        <v>2818023.38</v>
      </c>
      <c r="G53" s="17">
        <f>1-(+F53/E53)</f>
        <v>0.8752635973037366</v>
      </c>
      <c r="H53" s="18"/>
    </row>
    <row r="54" spans="1:8" ht="15.75">
      <c r="A54" s="45" t="s">
        <v>67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46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47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31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49</v>
      </c>
      <c r="B60" s="28"/>
      <c r="C60" s="29"/>
      <c r="D60" s="30">
        <f>SUM(D44:D56)</f>
        <v>447</v>
      </c>
      <c r="E60" s="31">
        <f>SUM(E44:E59)</f>
        <v>32520421.58</v>
      </c>
      <c r="F60" s="31">
        <f>SUM(F44:F59)</f>
        <v>3563936.2199999997</v>
      </c>
      <c r="G60" s="32">
        <f>1-(F60/E60)</f>
        <v>0.8904092860163961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50</v>
      </c>
      <c r="B62" s="56"/>
      <c r="C62" s="59"/>
      <c r="D62" s="75"/>
      <c r="E62" s="56"/>
      <c r="F62" s="57">
        <f>F60+F39</f>
        <v>3832569.2199999997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APRIL 2018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107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194109</v>
      </c>
      <c r="F10" s="16">
        <v>44684</v>
      </c>
      <c r="G10" s="17">
        <f>F10/E10</f>
        <v>0.23020055741876988</v>
      </c>
      <c r="H10" s="103"/>
    </row>
    <row r="11" spans="1:8" ht="15.75">
      <c r="A11" s="112" t="s">
        <v>57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70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14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72</v>
      </c>
      <c r="B14" s="13"/>
      <c r="C14" s="14"/>
      <c r="D14" s="15"/>
      <c r="E14" s="16"/>
      <c r="F14" s="16"/>
      <c r="G14" s="17"/>
      <c r="H14" s="103"/>
    </row>
    <row r="15" spans="1:8" ht="15.75">
      <c r="A15" s="112" t="s">
        <v>26</v>
      </c>
      <c r="B15" s="13"/>
      <c r="C15" s="14"/>
      <c r="D15" s="15">
        <v>2</v>
      </c>
      <c r="E15" s="16">
        <v>499131</v>
      </c>
      <c r="F15" s="16">
        <v>142512</v>
      </c>
      <c r="G15" s="17">
        <f>F15/E15</f>
        <v>0.2855202341669822</v>
      </c>
      <c r="H15" s="103"/>
    </row>
    <row r="16" spans="1:8" ht="15.75">
      <c r="A16" s="112" t="s">
        <v>73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114</v>
      </c>
      <c r="B17" s="13"/>
      <c r="C17" s="14"/>
      <c r="D17" s="15">
        <v>1</v>
      </c>
      <c r="E17" s="16">
        <v>66521</v>
      </c>
      <c r="F17" s="16">
        <v>8373</v>
      </c>
      <c r="G17" s="17">
        <f>F17/E17</f>
        <v>0.12587002600682493</v>
      </c>
      <c r="H17" s="103"/>
    </row>
    <row r="18" spans="1:8" ht="15.75">
      <c r="A18" s="112" t="s">
        <v>15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17</v>
      </c>
      <c r="B19" s="13"/>
      <c r="C19" s="14"/>
      <c r="D19" s="15">
        <v>1</v>
      </c>
      <c r="E19" s="16">
        <v>498744</v>
      </c>
      <c r="F19" s="16">
        <v>46169</v>
      </c>
      <c r="G19" s="17">
        <f>F19/E19</f>
        <v>0.09257053718941982</v>
      </c>
      <c r="H19" s="103"/>
    </row>
    <row r="20" spans="1:8" ht="15.75">
      <c r="A20" s="112" t="s">
        <v>106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108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18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121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19</v>
      </c>
      <c r="B24" s="13"/>
      <c r="C24" s="14"/>
      <c r="D24" s="15">
        <v>2</v>
      </c>
      <c r="E24" s="16">
        <v>231191</v>
      </c>
      <c r="F24" s="16">
        <v>21644</v>
      </c>
      <c r="G24" s="17">
        <f>F24/E24</f>
        <v>0.0936195613151031</v>
      </c>
      <c r="H24" s="103"/>
    </row>
    <row r="25" spans="1:8" ht="15.75">
      <c r="A25" s="113" t="s">
        <v>21</v>
      </c>
      <c r="B25" s="13"/>
      <c r="C25" s="14"/>
      <c r="D25" s="15">
        <v>2</v>
      </c>
      <c r="E25" s="16">
        <v>75504</v>
      </c>
      <c r="F25" s="16">
        <v>20856</v>
      </c>
      <c r="G25" s="17">
        <f>F25/E25</f>
        <v>0.2762237762237762</v>
      </c>
      <c r="H25" s="103"/>
    </row>
    <row r="26" spans="1:8" ht="15.75">
      <c r="A26" s="113" t="s">
        <v>22</v>
      </c>
      <c r="B26" s="13"/>
      <c r="C26" s="14"/>
      <c r="D26" s="15">
        <v>4</v>
      </c>
      <c r="E26" s="16">
        <v>20809</v>
      </c>
      <c r="F26" s="16">
        <v>20809</v>
      </c>
      <c r="G26" s="17">
        <f>F26/E26</f>
        <v>1</v>
      </c>
      <c r="H26" s="103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24</v>
      </c>
      <c r="B28" s="13"/>
      <c r="C28" s="14"/>
      <c r="D28" s="15"/>
      <c r="E28" s="16">
        <v>4759</v>
      </c>
      <c r="F28" s="16">
        <v>4759</v>
      </c>
      <c r="G28" s="17">
        <f>F28/E28</f>
        <v>1</v>
      </c>
      <c r="H28" s="103"/>
    </row>
    <row r="29" spans="1:8" ht="15.75">
      <c r="A29" s="114" t="s">
        <v>109</v>
      </c>
      <c r="B29" s="13"/>
      <c r="C29" s="14"/>
      <c r="D29" s="15">
        <v>1</v>
      </c>
      <c r="E29" s="16">
        <v>107131</v>
      </c>
      <c r="F29" s="16">
        <v>36153</v>
      </c>
      <c r="G29" s="17">
        <f>F29/E29</f>
        <v>0.3374653461649756</v>
      </c>
      <c r="H29" s="103"/>
    </row>
    <row r="30" spans="1:8" ht="15.75">
      <c r="A30" s="114" t="s">
        <v>140</v>
      </c>
      <c r="B30" s="13"/>
      <c r="C30" s="14"/>
      <c r="D30" s="15">
        <v>10</v>
      </c>
      <c r="E30" s="16">
        <v>946241</v>
      </c>
      <c r="F30" s="16">
        <v>230597.5</v>
      </c>
      <c r="G30" s="17">
        <f>F30/E30</f>
        <v>0.24369848696051005</v>
      </c>
      <c r="H30" s="103"/>
    </row>
    <row r="31" spans="1:8" ht="15.75">
      <c r="A31" s="114" t="s">
        <v>75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112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74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110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29</v>
      </c>
      <c r="B35" s="13"/>
      <c r="C35" s="14"/>
      <c r="D35" s="21"/>
      <c r="E35" s="70">
        <v>26115</v>
      </c>
      <c r="F35" s="16">
        <v>3750</v>
      </c>
      <c r="G35" s="23"/>
      <c r="H35" s="103"/>
    </row>
    <row r="36" spans="1:8" ht="15">
      <c r="A36" s="20" t="s">
        <v>48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32</v>
      </c>
      <c r="B39" s="28"/>
      <c r="C39" s="29"/>
      <c r="D39" s="30">
        <f>SUM(D9:D38)</f>
        <v>24</v>
      </c>
      <c r="E39" s="31">
        <f>SUM(E9:E38)</f>
        <v>2670255</v>
      </c>
      <c r="F39" s="31">
        <f>SUM(F9:F38)</f>
        <v>580306.5</v>
      </c>
      <c r="G39" s="32">
        <f>F39/E39</f>
        <v>0.21732250290702573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105"/>
    </row>
    <row r="44" spans="1:8" ht="15.75">
      <c r="A44" s="45" t="s">
        <v>37</v>
      </c>
      <c r="B44" s="46"/>
      <c r="C44" s="14"/>
      <c r="D44" s="15">
        <v>37</v>
      </c>
      <c r="E44" s="16">
        <v>490954.15</v>
      </c>
      <c r="F44" s="16">
        <v>36521.7</v>
      </c>
      <c r="G44" s="17">
        <f>1-(+F44/E44)</f>
        <v>0.9256107724112324</v>
      </c>
      <c r="H44" s="103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39</v>
      </c>
      <c r="B46" s="46"/>
      <c r="C46" s="14"/>
      <c r="D46" s="15">
        <v>137</v>
      </c>
      <c r="E46" s="16">
        <v>5147114.75</v>
      </c>
      <c r="F46" s="16">
        <v>432112.06</v>
      </c>
      <c r="G46" s="17">
        <f aca="true" t="shared" si="0" ref="G46:G52">1-(+F46/E46)</f>
        <v>0.9160477119730039</v>
      </c>
      <c r="H46" s="103"/>
    </row>
    <row r="47" spans="1:8" ht="15.75">
      <c r="A47" s="45" t="s">
        <v>40</v>
      </c>
      <c r="B47" s="46"/>
      <c r="C47" s="14"/>
      <c r="D47" s="15">
        <v>25</v>
      </c>
      <c r="E47" s="16">
        <v>1648786.5</v>
      </c>
      <c r="F47" s="16">
        <v>100123</v>
      </c>
      <c r="G47" s="17">
        <f t="shared" si="0"/>
        <v>0.9392747332659505</v>
      </c>
      <c r="H47" s="103"/>
    </row>
    <row r="48" spans="1:8" ht="15.75">
      <c r="A48" s="45" t="s">
        <v>41</v>
      </c>
      <c r="B48" s="46"/>
      <c r="C48" s="14"/>
      <c r="D48" s="15">
        <v>99</v>
      </c>
      <c r="E48" s="16">
        <v>5213996</v>
      </c>
      <c r="F48" s="16">
        <v>398323.43</v>
      </c>
      <c r="G48" s="17">
        <f t="shared" si="0"/>
        <v>0.9236049605715079</v>
      </c>
      <c r="H48" s="103"/>
    </row>
    <row r="49" spans="1:8" ht="15.75">
      <c r="A49" s="45" t="s">
        <v>42</v>
      </c>
      <c r="B49" s="46"/>
      <c r="C49" s="14"/>
      <c r="D49" s="15">
        <v>2</v>
      </c>
      <c r="E49" s="16">
        <v>129576</v>
      </c>
      <c r="F49" s="16">
        <v>19934</v>
      </c>
      <c r="G49" s="17">
        <f t="shared" si="0"/>
        <v>0.8461597826758042</v>
      </c>
      <c r="H49" s="103"/>
    </row>
    <row r="50" spans="1:8" ht="15.75">
      <c r="A50" s="45" t="s">
        <v>43</v>
      </c>
      <c r="B50" s="46"/>
      <c r="C50" s="14"/>
      <c r="D50" s="15">
        <v>9</v>
      </c>
      <c r="E50" s="16">
        <v>1422420</v>
      </c>
      <c r="F50" s="16">
        <v>44554.94</v>
      </c>
      <c r="G50" s="17">
        <f t="shared" si="0"/>
        <v>0.9686766637139523</v>
      </c>
      <c r="H50" s="103"/>
    </row>
    <row r="51" spans="1:8" ht="15.75">
      <c r="A51" s="45" t="s">
        <v>44</v>
      </c>
      <c r="B51" s="46"/>
      <c r="C51" s="14"/>
      <c r="D51" s="15">
        <v>4</v>
      </c>
      <c r="E51" s="16">
        <v>581950</v>
      </c>
      <c r="F51" s="16">
        <v>61092</v>
      </c>
      <c r="G51" s="17">
        <f t="shared" si="0"/>
        <v>0.8950219090987198</v>
      </c>
      <c r="H51" s="103"/>
    </row>
    <row r="52" spans="1:8" ht="15.75">
      <c r="A52" s="45" t="s">
        <v>45</v>
      </c>
      <c r="B52" s="46"/>
      <c r="C52" s="14"/>
      <c r="D52" s="15">
        <v>2</v>
      </c>
      <c r="E52" s="16">
        <v>471700</v>
      </c>
      <c r="F52" s="16">
        <v>24050</v>
      </c>
      <c r="G52" s="17">
        <f t="shared" si="0"/>
        <v>0.9490142039431843</v>
      </c>
      <c r="H52" s="103"/>
    </row>
    <row r="53" spans="1:8" ht="15.75">
      <c r="A53" s="47" t="s">
        <v>65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66</v>
      </c>
      <c r="B54" s="48"/>
      <c r="C54" s="14"/>
      <c r="D54" s="15">
        <v>550</v>
      </c>
      <c r="E54" s="16">
        <v>29927908.15</v>
      </c>
      <c r="F54" s="16">
        <v>3576342.2</v>
      </c>
      <c r="G54" s="17">
        <f>1-(+F54/E54)</f>
        <v>0.8805014309027142</v>
      </c>
      <c r="H54" s="103"/>
    </row>
    <row r="55" spans="1:8" ht="15.75">
      <c r="A55" s="45" t="s">
        <v>67</v>
      </c>
      <c r="B55" s="48"/>
      <c r="C55" s="14"/>
      <c r="D55" s="15">
        <v>10</v>
      </c>
      <c r="E55" s="16">
        <v>922636.81</v>
      </c>
      <c r="F55" s="16">
        <v>54476.08</v>
      </c>
      <c r="G55" s="17">
        <f>1-(+F55/E55)</f>
        <v>0.9409560951724872</v>
      </c>
      <c r="H55" s="103"/>
    </row>
    <row r="56" spans="1:8" ht="15">
      <c r="A56" s="20" t="s">
        <v>46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47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48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31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49</v>
      </c>
      <c r="B61" s="51"/>
      <c r="C61" s="51"/>
      <c r="D61" s="30">
        <f>SUM(D44:D57)</f>
        <v>875</v>
      </c>
      <c r="E61" s="31">
        <f>SUM(E44:E60)</f>
        <v>45957042.36</v>
      </c>
      <c r="F61" s="31">
        <f>SUM(F44:F60)</f>
        <v>4747529.41</v>
      </c>
      <c r="G61" s="32">
        <f>1-(F61/E61)</f>
        <v>0.8966963676032349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50</v>
      </c>
      <c r="B63" s="56"/>
      <c r="C63" s="56"/>
      <c r="D63" s="75"/>
      <c r="E63" s="56"/>
      <c r="F63" s="57">
        <f>F61+F39</f>
        <v>5327835.91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95</v>
      </c>
      <c r="B3" s="56"/>
      <c r="C3" s="29"/>
      <c r="D3" s="29"/>
    </row>
    <row r="4" spans="1:4" ht="23.25">
      <c r="A4" s="81" t="str">
        <f>ARG!$A$3</f>
        <v>MONTH ENDED:    APRIL 2018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96</v>
      </c>
      <c r="B6" s="84">
        <f>ARG!$D$39+LADYLUCK!$D$39+HOLLYWOOD!$D$40+HARNKC!$D$40+ISLE!$D$39+AMERKC!$D$39+AMERSC!$D$39+STJO!$D$39+LAGRANGE!$D$39+ISLEBV!$D$39+LUMIERE!$D$39+RIVERCITY!$D$39+CAPE!$D$39</f>
        <v>531</v>
      </c>
      <c r="C6" s="85"/>
      <c r="D6" s="29"/>
    </row>
    <row r="7" spans="1:4" ht="20.25">
      <c r="A7" s="86" t="s">
        <v>97</v>
      </c>
      <c r="B7" s="87">
        <f>ARG!$E$39+LADYLUCK!$E$39+HOLLYWOOD!$E$40+HARNKC!$E$40+ISLE!$E$39+AMERKC!$E$39+AMERSC!$E$39+STJO!$E$39+LAGRANGE!$E$39+ISLEBV!$E$39+LUMIERE!$E$39+RIVERCITY!$E$39+CAPE!$E$39</f>
        <v>106778234</v>
      </c>
      <c r="C7" s="85"/>
      <c r="D7" s="29"/>
    </row>
    <row r="8" spans="1:4" ht="20.25">
      <c r="A8" s="86" t="s">
        <v>98</v>
      </c>
      <c r="B8" s="87">
        <f>ARG!$F$39+LADYLUCK!$F$39+HOLLYWOOD!$F$40+HARNKC!$F$40+ISLE!$F$39+AMERKC!$F$39+AMERSC!$F$39+STJO!$F$39+LAGRANGE!$F$39+ISLEBV!$F$39+LUMIERE!$F$39+RIVERCITY!$F$39+CAPE!$F$39</f>
        <v>20400215.669999998</v>
      </c>
      <c r="C8" s="85"/>
      <c r="D8" s="29"/>
    </row>
    <row r="9" spans="1:4" ht="20.25">
      <c r="A9" s="86" t="s">
        <v>99</v>
      </c>
      <c r="B9" s="88">
        <f>B8/B7</f>
        <v>0.19105219206004098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100</v>
      </c>
      <c r="B11" s="91">
        <f>ARG!$D$60+LADYLUCK!$D$60+HOLLYWOOD!$D$62+HARNKC!$D$62+ISLE!$D$61+AMERKC!$D$61+AMERSC!$D$61+STJO!$D$60+LAGRANGE!$D$60+ISLEBV!$D$61+LUMIERE!$D$62+RIVERCITY!$D$62+CAPE!$D$61</f>
        <v>16847</v>
      </c>
      <c r="C11" s="85"/>
      <c r="D11" s="29"/>
    </row>
    <row r="12" spans="1:4" ht="20.25">
      <c r="A12" s="86" t="s">
        <v>101</v>
      </c>
      <c r="B12" s="87">
        <f>ARG!$E$60+LADYLUCK!$E$60+HOLLYWOOD!$E$62+HARNKC!$E$62+ISLE!$E$61+AMERKC!$E$61+AMERSC!$E$61+STJO!$E$60+LAGRANGE!$E$60+ISLEBV!$E$61+LUMIERE!$E$62+RIVERCITY!$E$62+CAPE!$E$61</f>
        <v>1321232206.51</v>
      </c>
      <c r="C12" s="85"/>
      <c r="D12" s="29"/>
    </row>
    <row r="13" spans="1:4" ht="20.25">
      <c r="A13" s="86" t="s">
        <v>102</v>
      </c>
      <c r="B13" s="87">
        <f>ARG!$F$60+LADYLUCK!$F$60+HOLLYWOOD!$F$62+HARNKC!$F$62+ISLE!$F$61+AMERKC!$F$61+AMERSC!$F$61+STJO!$F$60+LAGRANGE!$F$60+ISLEBV!$F$61+LUMIERE!$F$62+RIVERCITY!$F$62+CAPE!$F$61</f>
        <v>128042415.09</v>
      </c>
      <c r="C13" s="85"/>
      <c r="D13" s="29"/>
    </row>
    <row r="14" spans="1:4" ht="20.25">
      <c r="A14" s="86" t="s">
        <v>103</v>
      </c>
      <c r="B14" s="88">
        <f>1-(B13/B12)</f>
        <v>0.9030886361541091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104</v>
      </c>
      <c r="B16" s="87">
        <f>B13+B8</f>
        <v>148442630.76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54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67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10080</v>
      </c>
      <c r="F9" s="16">
        <v>3491.5</v>
      </c>
      <c r="G9" s="17">
        <f>F9/E9</f>
        <v>0.34637896825396824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58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138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145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425474</v>
      </c>
      <c r="F18" s="16">
        <v>120798</v>
      </c>
      <c r="G18" s="17">
        <f>F18/E18</f>
        <v>0.28391394068732756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147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61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19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21</v>
      </c>
      <c r="B25" s="13"/>
      <c r="C25" s="14"/>
      <c r="D25" s="15">
        <v>1</v>
      </c>
      <c r="E25" s="16">
        <v>22973</v>
      </c>
      <c r="F25" s="16">
        <v>115</v>
      </c>
      <c r="G25" s="17">
        <f>F25/E25</f>
        <v>0.005005876463674749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1</v>
      </c>
      <c r="E29" s="16">
        <v>40285</v>
      </c>
      <c r="F29" s="16">
        <v>10105</v>
      </c>
      <c r="G29" s="17">
        <f>F29/E29</f>
        <v>0.25083778081171654</v>
      </c>
      <c r="H29" s="18"/>
    </row>
    <row r="30" spans="1:8" ht="15.75">
      <c r="A30" s="114" t="s">
        <v>26</v>
      </c>
      <c r="B30" s="13"/>
      <c r="C30" s="14"/>
      <c r="D30" s="15">
        <v>1</v>
      </c>
      <c r="E30" s="16">
        <v>208810</v>
      </c>
      <c r="F30" s="16">
        <v>55573</v>
      </c>
      <c r="G30" s="17">
        <f>F30/E30</f>
        <v>0.26614146832048274</v>
      </c>
      <c r="H30" s="18"/>
    </row>
    <row r="31" spans="1:8" ht="15.75">
      <c r="A31" s="114" t="s">
        <v>27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140</v>
      </c>
      <c r="B32" s="13"/>
      <c r="C32" s="14"/>
      <c r="D32" s="15">
        <v>4</v>
      </c>
      <c r="E32" s="16">
        <v>685015</v>
      </c>
      <c r="F32" s="16">
        <v>198628</v>
      </c>
      <c r="G32" s="17">
        <f>F32/E32</f>
        <v>0.2899615336890433</v>
      </c>
      <c r="H32" s="18"/>
    </row>
    <row r="33" spans="1:8" ht="15.75">
      <c r="A33" s="114" t="s">
        <v>114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28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29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9</v>
      </c>
      <c r="E39" s="31">
        <f>SUM(E9:E38)</f>
        <v>1392637</v>
      </c>
      <c r="F39" s="31">
        <f>SUM(F9:F38)</f>
        <v>388710.5</v>
      </c>
      <c r="G39" s="32">
        <f>F39/E39</f>
        <v>0.2791183201365467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12</v>
      </c>
      <c r="E44" s="16">
        <v>229048.7</v>
      </c>
      <c r="F44" s="16">
        <v>25686.55</v>
      </c>
      <c r="G44" s="17">
        <f>1-(+F44/E44)</f>
        <v>0.8878555084573717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39</v>
      </c>
      <c r="B46" s="46"/>
      <c r="C46" s="14"/>
      <c r="D46" s="15">
        <v>72</v>
      </c>
      <c r="E46" s="16">
        <v>2541149</v>
      </c>
      <c r="F46" s="16">
        <v>184420.32</v>
      </c>
      <c r="G46" s="17">
        <f>1-(+F46/E46)</f>
        <v>0.9274264043548804</v>
      </c>
      <c r="H46" s="18"/>
    </row>
    <row r="47" spans="1:8" ht="15.75">
      <c r="A47" s="45" t="s">
        <v>40</v>
      </c>
      <c r="B47" s="46"/>
      <c r="C47" s="14"/>
      <c r="D47" s="15">
        <v>8</v>
      </c>
      <c r="E47" s="16">
        <v>310446</v>
      </c>
      <c r="F47" s="16">
        <v>30830</v>
      </c>
      <c r="G47" s="17">
        <f>1-(+F47/E47)</f>
        <v>0.9006912635369758</v>
      </c>
      <c r="H47" s="18"/>
    </row>
    <row r="48" spans="1:8" ht="15.75">
      <c r="A48" s="45" t="s">
        <v>41</v>
      </c>
      <c r="B48" s="46"/>
      <c r="C48" s="14"/>
      <c r="D48" s="15">
        <v>50</v>
      </c>
      <c r="E48" s="16">
        <v>2629274</v>
      </c>
      <c r="F48" s="16">
        <v>212617</v>
      </c>
      <c r="G48" s="17">
        <f>1-(+F48/E48)</f>
        <v>0.9191347117112937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3</v>
      </c>
      <c r="E50" s="16">
        <v>688175</v>
      </c>
      <c r="F50" s="16">
        <v>64000</v>
      </c>
      <c r="G50" s="17">
        <f>1-(+F50/E50)</f>
        <v>0.9070003996076579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66</v>
      </c>
      <c r="B53" s="48"/>
      <c r="C53" s="14"/>
      <c r="D53" s="15">
        <v>370</v>
      </c>
      <c r="E53" s="16">
        <v>20217588.97</v>
      </c>
      <c r="F53" s="16">
        <v>2266038.85</v>
      </c>
      <c r="G53" s="17">
        <f>1-(+F53/E53)</f>
        <v>0.8879174537892487</v>
      </c>
      <c r="H53" s="18"/>
    </row>
    <row r="54" spans="1:8" ht="15.75">
      <c r="A54" s="47" t="s">
        <v>67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46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47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31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49</v>
      </c>
      <c r="B60" s="28"/>
      <c r="C60" s="29"/>
      <c r="D60" s="30">
        <f>SUM(D44:D56)</f>
        <v>515</v>
      </c>
      <c r="E60" s="31">
        <f>SUM(E44:E59)</f>
        <v>26615681.669999998</v>
      </c>
      <c r="F60" s="31">
        <f>SUM(F44:F59)</f>
        <v>2783592.72</v>
      </c>
      <c r="G60" s="32">
        <f>1-(F60/E60)</f>
        <v>0.8954153136292752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50</v>
      </c>
      <c r="B62" s="56"/>
      <c r="C62" s="59"/>
      <c r="D62" s="75"/>
      <c r="E62" s="56"/>
      <c r="F62" s="57">
        <f>F60+F39</f>
        <v>3172303.22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117</v>
      </c>
      <c r="B9" s="13"/>
      <c r="C9" s="14"/>
      <c r="D9" s="15">
        <v>4</v>
      </c>
      <c r="E9" s="16">
        <v>1204256</v>
      </c>
      <c r="F9" s="16">
        <v>291197</v>
      </c>
      <c r="G9" s="17">
        <f aca="true" t="shared" si="0" ref="G9:G14">F9/E9</f>
        <v>0.24180655940265192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120</v>
      </c>
      <c r="B11" s="13"/>
      <c r="C11" s="14"/>
      <c r="D11" s="15">
        <v>1</v>
      </c>
      <c r="E11" s="16">
        <v>272476</v>
      </c>
      <c r="F11" s="16">
        <v>59896</v>
      </c>
      <c r="G11" s="17">
        <f t="shared" si="0"/>
        <v>0.219821195261234</v>
      </c>
      <c r="H11" s="18"/>
    </row>
    <row r="12" spans="1:8" ht="15.75">
      <c r="A12" s="112" t="s">
        <v>74</v>
      </c>
      <c r="B12" s="13"/>
      <c r="C12" s="14"/>
      <c r="D12" s="15">
        <v>1</v>
      </c>
      <c r="E12" s="16">
        <v>204840</v>
      </c>
      <c r="F12" s="16">
        <v>24662</v>
      </c>
      <c r="G12" s="17">
        <f t="shared" si="0"/>
        <v>0.12039640695176723</v>
      </c>
      <c r="H12" s="18"/>
    </row>
    <row r="13" spans="1:8" ht="15.75">
      <c r="A13" s="112" t="s">
        <v>124</v>
      </c>
      <c r="B13" s="13"/>
      <c r="C13" s="14"/>
      <c r="D13" s="15">
        <v>2</v>
      </c>
      <c r="E13" s="16">
        <v>266144</v>
      </c>
      <c r="F13" s="16">
        <v>60208.5</v>
      </c>
      <c r="G13" s="17">
        <f t="shared" si="0"/>
        <v>0.22622527654202237</v>
      </c>
      <c r="H13" s="18"/>
    </row>
    <row r="14" spans="1:8" ht="15.75">
      <c r="A14" s="112" t="s">
        <v>26</v>
      </c>
      <c r="B14" s="13"/>
      <c r="C14" s="14"/>
      <c r="D14" s="15">
        <v>1</v>
      </c>
      <c r="E14" s="16">
        <v>288306</v>
      </c>
      <c r="F14" s="16">
        <v>82420</v>
      </c>
      <c r="G14" s="17">
        <f t="shared" si="0"/>
        <v>0.28587681144339694</v>
      </c>
      <c r="H14" s="18"/>
    </row>
    <row r="15" spans="1:8" ht="15.75">
      <c r="A15" s="112" t="s">
        <v>58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>
        <v>2</v>
      </c>
      <c r="E17" s="16">
        <v>1076209</v>
      </c>
      <c r="F17" s="16">
        <v>249283</v>
      </c>
      <c r="G17" s="17">
        <f aca="true" t="shared" si="1" ref="G17:G25">F17/E17</f>
        <v>0.2316306591006022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895339</v>
      </c>
      <c r="F18" s="16">
        <v>157596</v>
      </c>
      <c r="G18" s="17">
        <f t="shared" si="1"/>
        <v>0.1760182456030621</v>
      </c>
      <c r="H18" s="18"/>
    </row>
    <row r="19" spans="1:8" ht="15.75">
      <c r="A19" s="112" t="s">
        <v>59</v>
      </c>
      <c r="B19" s="13"/>
      <c r="C19" s="14"/>
      <c r="D19" s="15">
        <v>1</v>
      </c>
      <c r="E19" s="16">
        <v>452783</v>
      </c>
      <c r="F19" s="16">
        <v>71588</v>
      </c>
      <c r="G19" s="17">
        <f t="shared" si="1"/>
        <v>0.158106642696391</v>
      </c>
      <c r="H19" s="18"/>
    </row>
    <row r="20" spans="1:8" ht="15.75">
      <c r="A20" s="112" t="s">
        <v>18</v>
      </c>
      <c r="B20" s="13"/>
      <c r="C20" s="14"/>
      <c r="D20" s="15">
        <v>1</v>
      </c>
      <c r="E20" s="16">
        <v>154663</v>
      </c>
      <c r="F20" s="16">
        <v>42004.5</v>
      </c>
      <c r="G20" s="17">
        <f t="shared" si="1"/>
        <v>0.2715872574565345</v>
      </c>
      <c r="H20" s="18"/>
    </row>
    <row r="21" spans="1:8" ht="15.75">
      <c r="A21" s="112" t="s">
        <v>136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60</v>
      </c>
      <c r="B22" s="13"/>
      <c r="C22" s="14"/>
      <c r="D22" s="15">
        <v>7</v>
      </c>
      <c r="E22" s="16">
        <v>2734391</v>
      </c>
      <c r="F22" s="16">
        <v>520335.5</v>
      </c>
      <c r="G22" s="17">
        <f t="shared" si="1"/>
        <v>0.19029301222831702</v>
      </c>
      <c r="H22" s="18"/>
    </row>
    <row r="23" spans="1:8" ht="15.75">
      <c r="A23" s="112" t="s">
        <v>61</v>
      </c>
      <c r="B23" s="13"/>
      <c r="C23" s="14"/>
      <c r="D23" s="15">
        <v>4</v>
      </c>
      <c r="E23" s="16">
        <v>958343</v>
      </c>
      <c r="F23" s="16">
        <v>149838</v>
      </c>
      <c r="G23" s="17">
        <f t="shared" si="1"/>
        <v>0.15635111854523903</v>
      </c>
      <c r="H23" s="18"/>
    </row>
    <row r="24" spans="1:8" ht="15.75">
      <c r="A24" s="113" t="s">
        <v>21</v>
      </c>
      <c r="B24" s="13"/>
      <c r="C24" s="14"/>
      <c r="D24" s="15">
        <v>6</v>
      </c>
      <c r="E24" s="16">
        <v>1084089</v>
      </c>
      <c r="F24" s="16">
        <v>271809</v>
      </c>
      <c r="G24" s="17">
        <f t="shared" si="1"/>
        <v>0.25072572454844577</v>
      </c>
      <c r="H24" s="18"/>
    </row>
    <row r="25" spans="1:8" ht="15.75">
      <c r="A25" s="113" t="s">
        <v>22</v>
      </c>
      <c r="B25" s="13"/>
      <c r="C25" s="14"/>
      <c r="D25" s="15">
        <v>20</v>
      </c>
      <c r="E25" s="16">
        <v>181256</v>
      </c>
      <c r="F25" s="16">
        <v>181256</v>
      </c>
      <c r="G25" s="17">
        <f t="shared" si="1"/>
        <v>1</v>
      </c>
      <c r="H25" s="18"/>
    </row>
    <row r="26" spans="1:8" ht="15.75">
      <c r="A26" s="114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>
        <v>57624</v>
      </c>
      <c r="F27" s="16">
        <v>6224</v>
      </c>
      <c r="G27" s="17">
        <f>F27/E27</f>
        <v>0.1080105511592392</v>
      </c>
      <c r="H27" s="18"/>
    </row>
    <row r="28" spans="1:8" ht="15.75">
      <c r="A28" s="112" t="s">
        <v>149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2</v>
      </c>
      <c r="E29" s="16">
        <v>250725</v>
      </c>
      <c r="F29" s="16">
        <v>93819.5</v>
      </c>
      <c r="G29" s="17">
        <f>F29/E29</f>
        <v>0.3741928407617908</v>
      </c>
      <c r="H29" s="18"/>
    </row>
    <row r="30" spans="1:8" ht="15.75">
      <c r="A30" s="114" t="s">
        <v>141</v>
      </c>
      <c r="B30" s="13"/>
      <c r="C30" s="14"/>
      <c r="D30" s="15">
        <v>1</v>
      </c>
      <c r="E30" s="16">
        <v>31795</v>
      </c>
      <c r="F30" s="16">
        <v>11167.5</v>
      </c>
      <c r="G30" s="17">
        <f>F30/E30</f>
        <v>0.35123447082874665</v>
      </c>
      <c r="H30" s="18"/>
    </row>
    <row r="31" spans="1:8" ht="15.75">
      <c r="A31" s="114" t="s">
        <v>62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146</v>
      </c>
      <c r="B32" s="13"/>
      <c r="C32" s="14"/>
      <c r="D32" s="15">
        <v>1</v>
      </c>
      <c r="E32" s="19">
        <v>374576</v>
      </c>
      <c r="F32" s="16">
        <v>44883.5</v>
      </c>
      <c r="G32" s="17">
        <f>F32/E32</f>
        <v>0.11982481525778481</v>
      </c>
      <c r="H32" s="18"/>
    </row>
    <row r="33" spans="1:8" ht="15.75">
      <c r="A33" s="114" t="s">
        <v>63</v>
      </c>
      <c r="B33" s="13"/>
      <c r="C33" s="14"/>
      <c r="D33" s="15">
        <v>25</v>
      </c>
      <c r="E33" s="19">
        <v>3434419</v>
      </c>
      <c r="F33" s="19">
        <v>800106</v>
      </c>
      <c r="G33" s="17">
        <f>F33/E33</f>
        <v>0.23296691521913895</v>
      </c>
      <c r="H33" s="18"/>
    </row>
    <row r="34" spans="1:8" ht="15.75">
      <c r="A34" s="112" t="s">
        <v>64</v>
      </c>
      <c r="B34" s="13"/>
      <c r="C34" s="14"/>
      <c r="D34" s="15">
        <v>1</v>
      </c>
      <c r="E34" s="16">
        <v>158206</v>
      </c>
      <c r="F34" s="16">
        <v>57657</v>
      </c>
      <c r="G34" s="17">
        <f>F34/E34</f>
        <v>0.3644425622289926</v>
      </c>
      <c r="H34" s="18"/>
    </row>
    <row r="35" spans="1:8" ht="15.75">
      <c r="A35" s="112" t="s">
        <v>114</v>
      </c>
      <c r="B35" s="13"/>
      <c r="C35" s="14"/>
      <c r="D35" s="15">
        <v>1</v>
      </c>
      <c r="E35" s="16">
        <v>262532</v>
      </c>
      <c r="F35" s="16">
        <v>76138.5</v>
      </c>
      <c r="G35" s="17">
        <f>F35/E35</f>
        <v>0.2900160742309509</v>
      </c>
      <c r="H35" s="18"/>
    </row>
    <row r="36" spans="1:8" ht="15">
      <c r="A36" s="20" t="s">
        <v>29</v>
      </c>
      <c r="B36" s="13"/>
      <c r="C36" s="14"/>
      <c r="D36" s="21"/>
      <c r="E36" s="22">
        <v>336480</v>
      </c>
      <c r="F36" s="16">
        <v>53748</v>
      </c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31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32</v>
      </c>
      <c r="B40" s="28"/>
      <c r="C40" s="33"/>
      <c r="D40" s="30">
        <f>SUM(D9:D39)</f>
        <v>83</v>
      </c>
      <c r="E40" s="31">
        <f>SUM(E9:E39)</f>
        <v>14679452</v>
      </c>
      <c r="F40" s="31">
        <f>SUM(F9:F39)</f>
        <v>3305837.5</v>
      </c>
      <c r="G40" s="32">
        <f>F40/E40</f>
        <v>0.22520169690258193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33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34</v>
      </c>
      <c r="F43" s="39" t="s">
        <v>34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35</v>
      </c>
      <c r="F44" s="41" t="s">
        <v>8</v>
      </c>
      <c r="G44" s="41" t="s">
        <v>36</v>
      </c>
      <c r="H44" s="18"/>
    </row>
    <row r="45" spans="1:8" ht="15.75">
      <c r="A45" s="45" t="s">
        <v>37</v>
      </c>
      <c r="B45" s="46"/>
      <c r="C45" s="14"/>
      <c r="D45" s="15">
        <v>172</v>
      </c>
      <c r="E45" s="16">
        <v>31337524.6</v>
      </c>
      <c r="F45" s="16">
        <v>1659232.77</v>
      </c>
      <c r="G45" s="17">
        <f aca="true" t="shared" si="2" ref="G45:G51">1-(+F45/E45)</f>
        <v>0.9470528450737937</v>
      </c>
      <c r="H45" s="18"/>
    </row>
    <row r="46" spans="1:8" ht="15.75">
      <c r="A46" s="45" t="s">
        <v>38</v>
      </c>
      <c r="B46" s="46"/>
      <c r="C46" s="14"/>
      <c r="D46" s="15">
        <v>2</v>
      </c>
      <c r="E46" s="16">
        <v>744506.1</v>
      </c>
      <c r="F46" s="16">
        <v>89823.05</v>
      </c>
      <c r="G46" s="17">
        <f t="shared" si="2"/>
        <v>0.8793521638036277</v>
      </c>
      <c r="H46" s="18"/>
    </row>
    <row r="47" spans="1:8" ht="15.75">
      <c r="A47" s="45" t="s">
        <v>39</v>
      </c>
      <c r="B47" s="46"/>
      <c r="C47" s="14"/>
      <c r="D47" s="15">
        <v>323</v>
      </c>
      <c r="E47" s="16">
        <v>32390544.19</v>
      </c>
      <c r="F47" s="16">
        <v>2001411.16</v>
      </c>
      <c r="G47" s="17">
        <f t="shared" si="2"/>
        <v>0.9382100174588021</v>
      </c>
      <c r="H47" s="18"/>
    </row>
    <row r="48" spans="1:8" ht="15.75">
      <c r="A48" s="45" t="s">
        <v>40</v>
      </c>
      <c r="B48" s="46"/>
      <c r="C48" s="14"/>
      <c r="D48" s="15">
        <v>23</v>
      </c>
      <c r="E48" s="16">
        <v>960746</v>
      </c>
      <c r="F48" s="16">
        <v>133695.77</v>
      </c>
      <c r="G48" s="17">
        <f t="shared" si="2"/>
        <v>0.860841710504129</v>
      </c>
      <c r="H48" s="18"/>
    </row>
    <row r="49" spans="1:8" ht="15.75">
      <c r="A49" s="45" t="s">
        <v>41</v>
      </c>
      <c r="B49" s="46"/>
      <c r="C49" s="14"/>
      <c r="D49" s="15">
        <v>127</v>
      </c>
      <c r="E49" s="16">
        <v>12960945.94</v>
      </c>
      <c r="F49" s="16">
        <v>1096724.2</v>
      </c>
      <c r="G49" s="17">
        <f t="shared" si="2"/>
        <v>0.915382395306866</v>
      </c>
      <c r="H49" s="18"/>
    </row>
    <row r="50" spans="1:8" ht="15.75">
      <c r="A50" s="45" t="s">
        <v>42</v>
      </c>
      <c r="B50" s="46"/>
      <c r="C50" s="14"/>
      <c r="D50" s="15">
        <v>9</v>
      </c>
      <c r="E50" s="16">
        <v>353146</v>
      </c>
      <c r="F50" s="16">
        <v>32360</v>
      </c>
      <c r="G50" s="17">
        <f t="shared" si="2"/>
        <v>0.9083665113012749</v>
      </c>
      <c r="H50" s="18"/>
    </row>
    <row r="51" spans="1:8" ht="15.75">
      <c r="A51" s="45" t="s">
        <v>43</v>
      </c>
      <c r="B51" s="46"/>
      <c r="C51" s="14"/>
      <c r="D51" s="15">
        <v>33</v>
      </c>
      <c r="E51" s="16">
        <v>3840089.5</v>
      </c>
      <c r="F51" s="16">
        <v>285736.89</v>
      </c>
      <c r="G51" s="17">
        <f t="shared" si="2"/>
        <v>0.9255910858327651</v>
      </c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45</v>
      </c>
      <c r="B53" s="46"/>
      <c r="C53" s="14"/>
      <c r="D53" s="15">
        <v>4</v>
      </c>
      <c r="E53" s="16">
        <v>262075</v>
      </c>
      <c r="F53" s="16">
        <v>42925</v>
      </c>
      <c r="G53" s="17">
        <f>1-(+F53/E53)</f>
        <v>0.836211008299151</v>
      </c>
      <c r="H53" s="18"/>
    </row>
    <row r="54" spans="1:8" ht="15.75">
      <c r="A54" s="47" t="s">
        <v>65</v>
      </c>
      <c r="B54" s="48"/>
      <c r="C54" s="14"/>
      <c r="D54" s="15">
        <v>2</v>
      </c>
      <c r="E54" s="16">
        <v>275500</v>
      </c>
      <c r="F54" s="16">
        <v>97600</v>
      </c>
      <c r="G54" s="17">
        <f>1-(+F54/E54)</f>
        <v>0.6457350272232305</v>
      </c>
      <c r="H54" s="18"/>
    </row>
    <row r="55" spans="1:8" ht="15.75">
      <c r="A55" s="45" t="s">
        <v>66</v>
      </c>
      <c r="B55" s="48"/>
      <c r="C55" s="14"/>
      <c r="D55" s="15">
        <v>1304</v>
      </c>
      <c r="E55" s="16">
        <v>99675422.28</v>
      </c>
      <c r="F55" s="16">
        <v>11915304.94</v>
      </c>
      <c r="G55" s="17">
        <f>1-(+F55/E55)</f>
        <v>0.8804589469756295</v>
      </c>
      <c r="H55" s="18"/>
    </row>
    <row r="56" spans="1:8" ht="15.75">
      <c r="A56" s="45" t="s">
        <v>67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46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48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31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49</v>
      </c>
      <c r="B62" s="28"/>
      <c r="C62" s="51"/>
      <c r="D62" s="30">
        <f>SUM(D45:D58)</f>
        <v>1999</v>
      </c>
      <c r="E62" s="31">
        <f>SUM(E45:E61)</f>
        <v>182800499.61</v>
      </c>
      <c r="F62" s="31">
        <f>SUM(F45:F61)</f>
        <v>17354813.78</v>
      </c>
      <c r="G62" s="32">
        <f>1-(+F62/E62)</f>
        <v>0.9050614532398651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50</v>
      </c>
      <c r="B64" s="56"/>
      <c r="C64" s="59"/>
      <c r="D64" s="56"/>
      <c r="E64" s="56"/>
      <c r="F64" s="57">
        <f>F62+F40</f>
        <v>20660651.28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53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54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117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2530014</v>
      </c>
      <c r="F10" s="16">
        <v>422316.5</v>
      </c>
      <c r="G10" s="115">
        <f aca="true" t="shared" si="0" ref="G10:G15">F10/E10</f>
        <v>0.16692259410422236</v>
      </c>
      <c r="H10" s="18"/>
    </row>
    <row r="11" spans="1:8" ht="15.75">
      <c r="A11" s="112" t="s">
        <v>120</v>
      </c>
      <c r="B11" s="13"/>
      <c r="C11" s="14"/>
      <c r="D11" s="15">
        <v>6</v>
      </c>
      <c r="E11" s="121">
        <v>602839</v>
      </c>
      <c r="F11" s="16">
        <v>194310</v>
      </c>
      <c r="G11" s="115">
        <f t="shared" si="0"/>
        <v>0.32232486617488254</v>
      </c>
      <c r="H11" s="18"/>
    </row>
    <row r="12" spans="1:8" ht="15.75">
      <c r="A12" s="112" t="s">
        <v>74</v>
      </c>
      <c r="B12" s="13"/>
      <c r="C12" s="14"/>
      <c r="D12" s="15">
        <v>2</v>
      </c>
      <c r="E12" s="121">
        <v>225687</v>
      </c>
      <c r="F12" s="16">
        <v>53313.5</v>
      </c>
      <c r="G12" s="115">
        <f t="shared" si="0"/>
        <v>0.23622760726138414</v>
      </c>
      <c r="H12" s="18"/>
    </row>
    <row r="13" spans="1:8" ht="15.75">
      <c r="A13" s="112" t="s">
        <v>124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26</v>
      </c>
      <c r="B14" s="13"/>
      <c r="C14" s="14"/>
      <c r="D14" s="15">
        <v>2</v>
      </c>
      <c r="E14" s="121">
        <v>436451</v>
      </c>
      <c r="F14" s="16">
        <v>125573.5</v>
      </c>
      <c r="G14" s="115">
        <f t="shared" si="0"/>
        <v>0.28771500122579624</v>
      </c>
      <c r="H14" s="18"/>
    </row>
    <row r="15" spans="1:8" ht="15.75">
      <c r="A15" s="112" t="s">
        <v>58</v>
      </c>
      <c r="B15" s="13"/>
      <c r="C15" s="14"/>
      <c r="D15" s="15">
        <v>1</v>
      </c>
      <c r="E15" s="121">
        <v>81932</v>
      </c>
      <c r="F15" s="16">
        <v>35248</v>
      </c>
      <c r="G15" s="115">
        <f t="shared" si="0"/>
        <v>0.4302104183957428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15</v>
      </c>
      <c r="B17" s="13"/>
      <c r="C17" s="14"/>
      <c r="D17" s="15">
        <v>2</v>
      </c>
      <c r="E17" s="121">
        <v>1166260</v>
      </c>
      <c r="F17" s="16">
        <v>123419.5</v>
      </c>
      <c r="G17" s="17">
        <f aca="true" t="shared" si="1" ref="G17:G23">F17/E17</f>
        <v>0.10582503043918166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1272261</v>
      </c>
      <c r="F18" s="16">
        <v>273099</v>
      </c>
      <c r="G18" s="115">
        <f t="shared" si="1"/>
        <v>0.2146564266294416</v>
      </c>
      <c r="H18" s="18"/>
    </row>
    <row r="19" spans="1:8" ht="15.75">
      <c r="A19" s="112" t="s">
        <v>59</v>
      </c>
      <c r="B19" s="13"/>
      <c r="C19" s="14"/>
      <c r="D19" s="15">
        <v>1</v>
      </c>
      <c r="E19" s="121">
        <v>221472</v>
      </c>
      <c r="F19" s="16">
        <v>83654</v>
      </c>
      <c r="G19" s="17">
        <f t="shared" si="1"/>
        <v>0.37771817656408035</v>
      </c>
      <c r="H19" s="18"/>
    </row>
    <row r="20" spans="1:8" ht="15.75">
      <c r="A20" s="112" t="s">
        <v>18</v>
      </c>
      <c r="B20" s="13"/>
      <c r="C20" s="14"/>
      <c r="D20" s="15"/>
      <c r="E20" s="121"/>
      <c r="F20" s="16"/>
      <c r="G20" s="17"/>
      <c r="H20" s="18"/>
    </row>
    <row r="21" spans="1:8" ht="15.75">
      <c r="A21" s="112" t="s">
        <v>136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60</v>
      </c>
      <c r="B22" s="13"/>
      <c r="C22" s="14"/>
      <c r="D22" s="15">
        <v>6</v>
      </c>
      <c r="E22" s="121">
        <v>4034260</v>
      </c>
      <c r="F22" s="16">
        <v>65413</v>
      </c>
      <c r="G22" s="17">
        <f t="shared" si="1"/>
        <v>0.016214373887652258</v>
      </c>
      <c r="H22" s="18"/>
    </row>
    <row r="23" spans="1:8" ht="15.75">
      <c r="A23" s="112" t="s">
        <v>61</v>
      </c>
      <c r="B23" s="13"/>
      <c r="C23" s="14"/>
      <c r="D23" s="15">
        <v>3</v>
      </c>
      <c r="E23" s="121">
        <v>1944995</v>
      </c>
      <c r="F23" s="16">
        <v>337091.5</v>
      </c>
      <c r="G23" s="17">
        <f t="shared" si="1"/>
        <v>0.17331227072563168</v>
      </c>
      <c r="H23" s="18"/>
    </row>
    <row r="24" spans="1:8" ht="15.75">
      <c r="A24" s="113" t="s">
        <v>21</v>
      </c>
      <c r="B24" s="13"/>
      <c r="C24" s="14"/>
      <c r="D24" s="15">
        <v>3</v>
      </c>
      <c r="E24" s="121">
        <v>806985</v>
      </c>
      <c r="F24" s="16">
        <v>236153.5</v>
      </c>
      <c r="G24" s="17">
        <f>F24/E24</f>
        <v>0.2926367900270761</v>
      </c>
      <c r="H24" s="18"/>
    </row>
    <row r="25" spans="1:8" ht="15.75">
      <c r="A25" s="113" t="s">
        <v>22</v>
      </c>
      <c r="B25" s="13"/>
      <c r="C25" s="14"/>
      <c r="D25" s="15">
        <v>13</v>
      </c>
      <c r="E25" s="121">
        <v>166627</v>
      </c>
      <c r="F25" s="16">
        <v>166627</v>
      </c>
      <c r="G25" s="17">
        <f>F25/E25</f>
        <v>1</v>
      </c>
      <c r="H25" s="18"/>
    </row>
    <row r="26" spans="1:8" ht="15.75">
      <c r="A26" s="114" t="s">
        <v>23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21">
        <v>43526</v>
      </c>
      <c r="F27" s="16">
        <v>12536</v>
      </c>
      <c r="G27" s="17">
        <f>F27/E27</f>
        <v>0.2880117630841336</v>
      </c>
      <c r="H27" s="18"/>
    </row>
    <row r="28" spans="1:8" ht="15.75">
      <c r="A28" s="112" t="s">
        <v>149</v>
      </c>
      <c r="B28" s="13"/>
      <c r="C28" s="14"/>
      <c r="D28" s="15">
        <v>1</v>
      </c>
      <c r="E28" s="121">
        <v>223568</v>
      </c>
      <c r="F28" s="16">
        <v>74089.5</v>
      </c>
      <c r="G28" s="115">
        <f>F28/E28</f>
        <v>0.33139581693265585</v>
      </c>
      <c r="H28" s="18"/>
    </row>
    <row r="29" spans="1:8" ht="15.75">
      <c r="A29" s="114" t="s">
        <v>25</v>
      </c>
      <c r="B29" s="13"/>
      <c r="C29" s="14"/>
      <c r="D29" s="15">
        <v>2</v>
      </c>
      <c r="E29" s="121">
        <v>231350</v>
      </c>
      <c r="F29" s="16">
        <v>105475.5</v>
      </c>
      <c r="G29" s="17">
        <f>F29/E29</f>
        <v>0.455913118651394</v>
      </c>
      <c r="H29" s="18"/>
    </row>
    <row r="30" spans="1:8" ht="15.75">
      <c r="A30" s="114" t="s">
        <v>141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62</v>
      </c>
      <c r="B31" s="13"/>
      <c r="C31" s="14"/>
      <c r="D31" s="15">
        <v>1</v>
      </c>
      <c r="E31" s="116">
        <v>201469</v>
      </c>
      <c r="F31" s="16">
        <v>51622</v>
      </c>
      <c r="G31" s="115">
        <f>F31/E31</f>
        <v>0.2562280053010637</v>
      </c>
      <c r="H31" s="18"/>
    </row>
    <row r="32" spans="1:8" ht="15.75">
      <c r="A32" s="114" t="s">
        <v>146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63</v>
      </c>
      <c r="B33" s="13"/>
      <c r="C33" s="14"/>
      <c r="D33" s="15">
        <v>11</v>
      </c>
      <c r="E33" s="116">
        <v>1309567</v>
      </c>
      <c r="F33" s="19">
        <v>328119.5</v>
      </c>
      <c r="G33" s="115">
        <f>F33/E33</f>
        <v>0.25055571803504517</v>
      </c>
      <c r="H33" s="18"/>
    </row>
    <row r="34" spans="1:8" ht="15.75">
      <c r="A34" s="112" t="s">
        <v>64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114</v>
      </c>
      <c r="B35" s="13"/>
      <c r="C35" s="14"/>
      <c r="D35" s="15">
        <v>1</v>
      </c>
      <c r="E35" s="121">
        <v>199347</v>
      </c>
      <c r="F35" s="16">
        <v>57574.5</v>
      </c>
      <c r="G35" s="115">
        <f>F35/E35</f>
        <v>0.28881548255052747</v>
      </c>
      <c r="H35" s="18"/>
    </row>
    <row r="36" spans="1:8" ht="15">
      <c r="A36" s="20" t="s">
        <v>29</v>
      </c>
      <c r="B36" s="13"/>
      <c r="C36" s="14"/>
      <c r="D36" s="21"/>
      <c r="E36" s="116">
        <v>101631</v>
      </c>
      <c r="F36" s="19">
        <v>18702</v>
      </c>
      <c r="G36" s="23"/>
      <c r="H36" s="18"/>
    </row>
    <row r="37" spans="1:8" ht="15">
      <c r="A37" s="20" t="s">
        <v>30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31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32</v>
      </c>
      <c r="B40" s="28"/>
      <c r="C40" s="33"/>
      <c r="D40" s="30">
        <f>SUM(D9:D39)</f>
        <v>63</v>
      </c>
      <c r="E40" s="31">
        <f>SUM(E9:E39)</f>
        <v>15800241</v>
      </c>
      <c r="F40" s="31">
        <f>SUM(F9:F39)</f>
        <v>2764338</v>
      </c>
      <c r="G40" s="32">
        <f>F40/E40</f>
        <v>0.17495543264181856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33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34</v>
      </c>
      <c r="F43" s="39" t="s">
        <v>34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35</v>
      </c>
      <c r="F44" s="41" t="s">
        <v>8</v>
      </c>
      <c r="G44" s="41" t="s">
        <v>36</v>
      </c>
      <c r="H44" s="18"/>
    </row>
    <row r="45" spans="1:8" ht="15.75">
      <c r="A45" s="45" t="s">
        <v>37</v>
      </c>
      <c r="B45" s="46"/>
      <c r="C45" s="14"/>
      <c r="D45" s="15">
        <v>72</v>
      </c>
      <c r="E45" s="16">
        <v>8991552.9</v>
      </c>
      <c r="F45" s="16">
        <v>580901.19</v>
      </c>
      <c r="G45" s="17">
        <f>1-(+F45/E45)</f>
        <v>0.9353947870339505</v>
      </c>
      <c r="H45" s="18"/>
    </row>
    <row r="46" spans="1:8" ht="15.75">
      <c r="A46" s="45" t="s">
        <v>38</v>
      </c>
      <c r="B46" s="46"/>
      <c r="C46" s="14"/>
      <c r="D46" s="15">
        <v>2</v>
      </c>
      <c r="E46" s="16">
        <v>1496678.41</v>
      </c>
      <c r="F46" s="16">
        <v>179608.09</v>
      </c>
      <c r="G46" s="17">
        <f aca="true" t="shared" si="2" ref="G46:G55">1-(+F46/E46)</f>
        <v>0.8799955362488325</v>
      </c>
      <c r="H46" s="18"/>
    </row>
    <row r="47" spans="1:8" ht="15.75">
      <c r="A47" s="45" t="s">
        <v>39</v>
      </c>
      <c r="B47" s="46"/>
      <c r="C47" s="14"/>
      <c r="D47" s="15">
        <v>213</v>
      </c>
      <c r="E47" s="16">
        <v>19296763.75</v>
      </c>
      <c r="F47" s="16">
        <v>1227863.08</v>
      </c>
      <c r="G47" s="17">
        <f t="shared" si="2"/>
        <v>0.936369481644299</v>
      </c>
      <c r="H47" s="18"/>
    </row>
    <row r="48" spans="1:8" ht="15.75">
      <c r="A48" s="45" t="s">
        <v>40</v>
      </c>
      <c r="B48" s="46"/>
      <c r="C48" s="14"/>
      <c r="D48" s="15">
        <v>8</v>
      </c>
      <c r="E48" s="16">
        <v>2073036.5</v>
      </c>
      <c r="F48" s="16">
        <v>84445.51</v>
      </c>
      <c r="G48" s="17">
        <f t="shared" si="2"/>
        <v>0.9592648223994127</v>
      </c>
      <c r="H48" s="18"/>
    </row>
    <row r="49" spans="1:8" ht="15.75">
      <c r="A49" s="45" t="s">
        <v>41</v>
      </c>
      <c r="B49" s="46"/>
      <c r="C49" s="14"/>
      <c r="D49" s="15">
        <v>134</v>
      </c>
      <c r="E49" s="16">
        <v>15066586.51</v>
      </c>
      <c r="F49" s="16">
        <v>1315359.49</v>
      </c>
      <c r="G49" s="17">
        <f t="shared" si="2"/>
        <v>0.9126969145182973</v>
      </c>
      <c r="H49" s="18"/>
    </row>
    <row r="50" spans="1:8" ht="15.75">
      <c r="A50" s="45" t="s">
        <v>42</v>
      </c>
      <c r="B50" s="46"/>
      <c r="C50" s="14"/>
      <c r="D50" s="15">
        <v>8</v>
      </c>
      <c r="E50" s="16">
        <v>1980071</v>
      </c>
      <c r="F50" s="16">
        <v>93134.9</v>
      </c>
      <c r="G50" s="17">
        <f t="shared" si="2"/>
        <v>0.952963858366695</v>
      </c>
      <c r="H50" s="18"/>
    </row>
    <row r="51" spans="1:8" ht="15.75">
      <c r="A51" s="45" t="s">
        <v>43</v>
      </c>
      <c r="B51" s="46"/>
      <c r="C51" s="14"/>
      <c r="D51" s="15">
        <v>15</v>
      </c>
      <c r="E51" s="16">
        <v>2059500</v>
      </c>
      <c r="F51" s="16">
        <v>221761</v>
      </c>
      <c r="G51" s="17">
        <f t="shared" si="2"/>
        <v>0.8923228939062879</v>
      </c>
      <c r="H51" s="18"/>
    </row>
    <row r="52" spans="1:8" ht="15.75">
      <c r="A52" s="45" t="s">
        <v>44</v>
      </c>
      <c r="B52" s="46"/>
      <c r="C52" s="14"/>
      <c r="D52" s="15">
        <v>2</v>
      </c>
      <c r="E52" s="16">
        <v>185510</v>
      </c>
      <c r="F52" s="16">
        <v>25100</v>
      </c>
      <c r="G52" s="17">
        <f t="shared" si="2"/>
        <v>0.8646973208991429</v>
      </c>
      <c r="H52" s="18"/>
    </row>
    <row r="53" spans="1:8" ht="15.75">
      <c r="A53" s="45" t="s">
        <v>45</v>
      </c>
      <c r="B53" s="46"/>
      <c r="C53" s="14"/>
      <c r="D53" s="15">
        <v>4</v>
      </c>
      <c r="E53" s="16">
        <v>572325</v>
      </c>
      <c r="F53" s="16">
        <v>41075</v>
      </c>
      <c r="G53" s="17">
        <f t="shared" si="2"/>
        <v>0.9282313370899402</v>
      </c>
      <c r="H53" s="18"/>
    </row>
    <row r="54" spans="1:8" ht="15.75">
      <c r="A54" s="47" t="s">
        <v>65</v>
      </c>
      <c r="B54" s="48"/>
      <c r="C54" s="14"/>
      <c r="D54" s="15">
        <v>3</v>
      </c>
      <c r="E54" s="16">
        <v>184800</v>
      </c>
      <c r="F54" s="16">
        <v>23800</v>
      </c>
      <c r="G54" s="17">
        <f t="shared" si="2"/>
        <v>0.8712121212121212</v>
      </c>
      <c r="H54" s="18"/>
    </row>
    <row r="55" spans="1:8" ht="15.75">
      <c r="A55" s="45" t="s">
        <v>66</v>
      </c>
      <c r="B55" s="48"/>
      <c r="C55" s="14"/>
      <c r="D55" s="15">
        <v>832</v>
      </c>
      <c r="E55" s="16">
        <v>61082218.17</v>
      </c>
      <c r="F55" s="16">
        <v>7332858.39</v>
      </c>
      <c r="G55" s="17">
        <f t="shared" si="2"/>
        <v>0.8799510134096363</v>
      </c>
      <c r="H55" s="18"/>
    </row>
    <row r="56" spans="1:8" ht="15.75">
      <c r="A56" s="45" t="s">
        <v>67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46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48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31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49</v>
      </c>
      <c r="B62" s="28"/>
      <c r="C62" s="59"/>
      <c r="D62" s="30">
        <f>SUM(D45:D58)</f>
        <v>1293</v>
      </c>
      <c r="E62" s="31">
        <f>SUM(E45:E61)</f>
        <v>112989042.24000001</v>
      </c>
      <c r="F62" s="31">
        <f>SUM(F45:F61)</f>
        <v>11125906.649999999</v>
      </c>
      <c r="G62" s="32">
        <f>1-(F62/E62)</f>
        <v>0.9015311004551445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50</v>
      </c>
      <c r="B64" s="56"/>
      <c r="C64" s="59"/>
      <c r="D64" s="75"/>
      <c r="E64" s="56"/>
      <c r="F64" s="57">
        <f>F62+F40</f>
        <v>13890244.649999999</v>
      </c>
      <c r="G64" s="56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134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309647</v>
      </c>
      <c r="F10" s="16">
        <v>62744</v>
      </c>
      <c r="G10" s="17">
        <f>F10/E10</f>
        <v>0.20263073758182704</v>
      </c>
      <c r="H10" s="18"/>
    </row>
    <row r="11" spans="1:8" ht="15.75">
      <c r="A11" s="112" t="s">
        <v>117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70</v>
      </c>
      <c r="B12" s="13"/>
      <c r="C12" s="14"/>
      <c r="D12" s="15">
        <v>1</v>
      </c>
      <c r="E12" s="16">
        <v>117857</v>
      </c>
      <c r="F12" s="16">
        <v>28086</v>
      </c>
      <c r="G12" s="17">
        <f>F12/E12</f>
        <v>0.2383057434009011</v>
      </c>
      <c r="H12" s="18"/>
    </row>
    <row r="13" spans="1:8" ht="15.75">
      <c r="A13" s="112" t="s">
        <v>71</v>
      </c>
      <c r="B13" s="13"/>
      <c r="C13" s="14"/>
      <c r="D13" s="15">
        <v>1</v>
      </c>
      <c r="E13" s="16">
        <v>8627</v>
      </c>
      <c r="F13" s="16">
        <v>-2379</v>
      </c>
      <c r="G13" s="17">
        <f>F13/E13</f>
        <v>-0.27576214211197403</v>
      </c>
      <c r="H13" s="18"/>
    </row>
    <row r="14" spans="1:8" ht="15.75">
      <c r="A14" s="112" t="s">
        <v>133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129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417226</v>
      </c>
      <c r="F18" s="16">
        <v>93116</v>
      </c>
      <c r="G18" s="17">
        <f>F18/E18</f>
        <v>0.22317880477247343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126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139</v>
      </c>
      <c r="B23" s="13"/>
      <c r="C23" s="14"/>
      <c r="D23" s="15">
        <v>4</v>
      </c>
      <c r="E23" s="16">
        <v>495026</v>
      </c>
      <c r="F23" s="16">
        <v>72785.5</v>
      </c>
      <c r="G23" s="17">
        <f>F23/E23</f>
        <v>0.14703369115965625</v>
      </c>
      <c r="H23" s="18"/>
    </row>
    <row r="24" spans="1:8" ht="15.75">
      <c r="A24" s="112" t="s">
        <v>10</v>
      </c>
      <c r="B24" s="13"/>
      <c r="C24" s="14"/>
      <c r="D24" s="15">
        <v>3</v>
      </c>
      <c r="E24" s="16">
        <v>4537</v>
      </c>
      <c r="F24" s="16">
        <v>-820.5</v>
      </c>
      <c r="G24" s="17">
        <f>F24/E24</f>
        <v>-0.18084637425611638</v>
      </c>
      <c r="H24" s="18"/>
    </row>
    <row r="25" spans="1:8" ht="15.75">
      <c r="A25" s="113" t="s">
        <v>21</v>
      </c>
      <c r="B25" s="13"/>
      <c r="C25" s="14"/>
      <c r="D25" s="15">
        <v>2</v>
      </c>
      <c r="E25" s="16">
        <v>47372</v>
      </c>
      <c r="F25" s="16">
        <v>18144</v>
      </c>
      <c r="G25" s="17">
        <f>F25/E25</f>
        <v>0.383011061386473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105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74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127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58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114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119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29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13</v>
      </c>
      <c r="E39" s="31">
        <f>SUM(E9:E38)</f>
        <v>1400292</v>
      </c>
      <c r="F39" s="31">
        <f>SUM(F9:F38)</f>
        <v>271676</v>
      </c>
      <c r="G39" s="32">
        <f>F39/E39</f>
        <v>0.194013819974691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32</v>
      </c>
      <c r="E44" s="16">
        <v>1609675.05</v>
      </c>
      <c r="F44" s="16">
        <v>94773.95</v>
      </c>
      <c r="G44" s="17">
        <f>1-(+F44/E44)</f>
        <v>0.941122309126926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39</v>
      </c>
      <c r="B46" s="46"/>
      <c r="C46" s="14"/>
      <c r="D46" s="15">
        <v>140</v>
      </c>
      <c r="E46" s="16">
        <v>4394827.5</v>
      </c>
      <c r="F46" s="16">
        <v>365369.82</v>
      </c>
      <c r="G46" s="17">
        <f>1-(+F46/E46)</f>
        <v>0.9168636721236499</v>
      </c>
      <c r="H46" s="18"/>
    </row>
    <row r="47" spans="1:8" ht="15.75">
      <c r="A47" s="45" t="s">
        <v>40</v>
      </c>
      <c r="B47" s="46"/>
      <c r="C47" s="14"/>
      <c r="D47" s="15">
        <v>4</v>
      </c>
      <c r="E47" s="16">
        <v>326203</v>
      </c>
      <c r="F47" s="16">
        <v>25262</v>
      </c>
      <c r="G47" s="17"/>
      <c r="H47" s="18"/>
    </row>
    <row r="48" spans="1:8" ht="15.75">
      <c r="A48" s="45" t="s">
        <v>41</v>
      </c>
      <c r="B48" s="46"/>
      <c r="C48" s="14"/>
      <c r="D48" s="15">
        <v>60</v>
      </c>
      <c r="E48" s="16">
        <v>2949713</v>
      </c>
      <c r="F48" s="16">
        <v>281298.47</v>
      </c>
      <c r="G48" s="17">
        <f>1-(+F48/E48)</f>
        <v>0.9046353085876491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20</v>
      </c>
      <c r="E50" s="16">
        <v>858100</v>
      </c>
      <c r="F50" s="16">
        <v>58160</v>
      </c>
      <c r="G50" s="17">
        <f>1-(+F50/E50)</f>
        <v>0.9322223517072602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65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66</v>
      </c>
      <c r="B54" s="48"/>
      <c r="C54" s="14"/>
      <c r="D54" s="15">
        <v>717</v>
      </c>
      <c r="E54" s="16">
        <v>39380050.3</v>
      </c>
      <c r="F54" s="16">
        <v>4735286.52</v>
      </c>
      <c r="G54" s="17">
        <f>1-(+F54/E54)</f>
        <v>0.8797541779676193</v>
      </c>
      <c r="H54" s="18"/>
    </row>
    <row r="55" spans="1:8" ht="15.75">
      <c r="A55" s="45" t="s">
        <v>67</v>
      </c>
      <c r="B55" s="48"/>
      <c r="C55" s="14"/>
      <c r="D55" s="15">
        <v>5</v>
      </c>
      <c r="E55" s="16">
        <v>419884.08</v>
      </c>
      <c r="F55" s="16">
        <v>37722.44</v>
      </c>
      <c r="G55" s="17">
        <f>1-(+F55/E55)</f>
        <v>0.910159870791005</v>
      </c>
      <c r="H55" s="18"/>
    </row>
    <row r="56" spans="1:8" ht="15">
      <c r="A56" s="20" t="s">
        <v>46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48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31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49</v>
      </c>
      <c r="B61" s="28"/>
      <c r="C61" s="29"/>
      <c r="D61" s="30">
        <f>SUM(D44:D57)</f>
        <v>978</v>
      </c>
      <c r="E61" s="31">
        <f>SUM(E44:E60)</f>
        <v>49938452.92999999</v>
      </c>
      <c r="F61" s="31">
        <f>SUM(F44:F60)</f>
        <v>5597873.2</v>
      </c>
      <c r="G61" s="32">
        <f>1-(+F61/E61)</f>
        <v>0.8879045530736268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50</v>
      </c>
      <c r="B63" s="56"/>
      <c r="C63" s="56"/>
      <c r="D63" s="56"/>
      <c r="E63" s="56"/>
      <c r="F63" s="57">
        <f>F61+F39</f>
        <v>5869549.2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134</v>
      </c>
      <c r="B9" s="13"/>
      <c r="C9" s="14"/>
      <c r="D9" s="15">
        <v>7</v>
      </c>
      <c r="E9" s="121">
        <v>10930</v>
      </c>
      <c r="F9" s="16">
        <v>-7432.5</v>
      </c>
      <c r="G9" s="17">
        <f>F9/E9</f>
        <v>-0.6800091491308325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117</v>
      </c>
      <c r="B11" s="13"/>
      <c r="C11" s="14"/>
      <c r="D11" s="15">
        <v>8</v>
      </c>
      <c r="E11" s="121">
        <v>1606673</v>
      </c>
      <c r="F11" s="16">
        <v>90039.5</v>
      </c>
      <c r="G11" s="17">
        <f>F11/E11</f>
        <v>0.056040961664259</v>
      </c>
      <c r="H11" s="18"/>
    </row>
    <row r="12" spans="1:8" ht="15.75">
      <c r="A12" s="112" t="s">
        <v>70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71</v>
      </c>
      <c r="B13" s="13"/>
      <c r="C13" s="14"/>
      <c r="D13" s="15">
        <v>1</v>
      </c>
      <c r="E13" s="121">
        <v>162168</v>
      </c>
      <c r="F13" s="16">
        <v>-3511</v>
      </c>
      <c r="G13" s="17">
        <f>F13/E13</f>
        <v>-0.02165038725272557</v>
      </c>
      <c r="H13" s="18"/>
    </row>
    <row r="14" spans="1:8" ht="15.75">
      <c r="A14" s="112" t="s">
        <v>133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26</v>
      </c>
      <c r="B15" s="13"/>
      <c r="C15" s="14"/>
      <c r="D15" s="15">
        <v>1</v>
      </c>
      <c r="E15" s="121">
        <v>345904</v>
      </c>
      <c r="F15" s="16">
        <v>145688</v>
      </c>
      <c r="G15" s="17">
        <f aca="true" t="shared" si="0" ref="G15:G20">F15/E15</f>
        <v>0.4211804431287294</v>
      </c>
      <c r="H15" s="18"/>
    </row>
    <row r="16" spans="1:8" ht="15.75">
      <c r="A16" s="112" t="s">
        <v>129</v>
      </c>
      <c r="B16" s="13"/>
      <c r="C16" s="14"/>
      <c r="D16" s="15">
        <v>1</v>
      </c>
      <c r="E16" s="121">
        <v>123180</v>
      </c>
      <c r="F16" s="16">
        <v>50636.5</v>
      </c>
      <c r="G16" s="17">
        <f t="shared" si="0"/>
        <v>0.4110772852735834</v>
      </c>
      <c r="H16" s="18"/>
    </row>
    <row r="17" spans="1:8" ht="15.75">
      <c r="A17" s="112" t="s">
        <v>17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709027</v>
      </c>
      <c r="F18" s="16">
        <v>60900.5</v>
      </c>
      <c r="G18" s="17">
        <f t="shared" si="0"/>
        <v>0.08589306190032256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1364200</v>
      </c>
      <c r="F19" s="16">
        <v>444391.5</v>
      </c>
      <c r="G19" s="17">
        <f t="shared" si="0"/>
        <v>0.325752455651664</v>
      </c>
      <c r="H19" s="18"/>
    </row>
    <row r="20" spans="1:8" ht="15.75">
      <c r="A20" s="112" t="s">
        <v>118</v>
      </c>
      <c r="B20" s="13"/>
      <c r="C20" s="14"/>
      <c r="D20" s="15">
        <v>22</v>
      </c>
      <c r="E20" s="121">
        <v>2767216</v>
      </c>
      <c r="F20" s="16">
        <v>559680</v>
      </c>
      <c r="G20" s="17">
        <f t="shared" si="0"/>
        <v>0.2022538175552613</v>
      </c>
      <c r="H20" s="18"/>
    </row>
    <row r="21" spans="1:8" ht="15.75">
      <c r="A21" s="112" t="s">
        <v>126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90</v>
      </c>
      <c r="B22" s="13"/>
      <c r="C22" s="14"/>
      <c r="D22" s="15">
        <v>1</v>
      </c>
      <c r="E22" s="121">
        <v>88257</v>
      </c>
      <c r="F22" s="16">
        <v>23532</v>
      </c>
      <c r="G22" s="17">
        <f>F22/E22</f>
        <v>0.2666304089194058</v>
      </c>
      <c r="H22" s="18"/>
    </row>
    <row r="23" spans="1:8" ht="15.75">
      <c r="A23" s="112" t="s">
        <v>139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21</v>
      </c>
      <c r="B25" s="13"/>
      <c r="C25" s="14"/>
      <c r="D25" s="15">
        <v>4</v>
      </c>
      <c r="E25" s="121">
        <v>767251</v>
      </c>
      <c r="F25" s="16">
        <v>159333</v>
      </c>
      <c r="G25" s="17">
        <f>F25/E25</f>
        <v>0.20766737351922643</v>
      </c>
      <c r="H25" s="18"/>
    </row>
    <row r="26" spans="1:8" ht="15.75">
      <c r="A26" s="113" t="s">
        <v>22</v>
      </c>
      <c r="B26" s="13"/>
      <c r="C26" s="14"/>
      <c r="D26" s="15">
        <v>13</v>
      </c>
      <c r="E26" s="121">
        <v>143990</v>
      </c>
      <c r="F26" s="16">
        <v>143990</v>
      </c>
      <c r="G26" s="17">
        <f>F26/E26</f>
        <v>1</v>
      </c>
      <c r="H26" s="18"/>
    </row>
    <row r="27" spans="1:8" ht="15.75">
      <c r="A27" s="114" t="s">
        <v>23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21">
        <v>28987</v>
      </c>
      <c r="F28" s="16">
        <v>1987</v>
      </c>
      <c r="G28" s="17">
        <f aca="true" t="shared" si="1" ref="G28:G34">F28/E28</f>
        <v>0.06854796977955635</v>
      </c>
      <c r="H28" s="18"/>
    </row>
    <row r="29" spans="1:8" ht="15.75">
      <c r="A29" s="114" t="s">
        <v>105</v>
      </c>
      <c r="B29" s="13"/>
      <c r="C29" s="14"/>
      <c r="D29" s="15">
        <v>1</v>
      </c>
      <c r="E29" s="121">
        <v>53136</v>
      </c>
      <c r="F29" s="16">
        <v>27023</v>
      </c>
      <c r="G29" s="17">
        <f t="shared" si="1"/>
        <v>0.5085629328515507</v>
      </c>
      <c r="H29" s="18"/>
    </row>
    <row r="30" spans="1:8" ht="15.75">
      <c r="A30" s="114" t="s">
        <v>74</v>
      </c>
      <c r="B30" s="13"/>
      <c r="C30" s="14"/>
      <c r="D30" s="15">
        <v>2</v>
      </c>
      <c r="E30" s="121">
        <v>167838</v>
      </c>
      <c r="F30" s="16">
        <v>61477.5</v>
      </c>
      <c r="G30" s="17">
        <f t="shared" si="1"/>
        <v>0.3662907088978658</v>
      </c>
      <c r="H30" s="18"/>
    </row>
    <row r="31" spans="1:8" ht="15.75">
      <c r="A31" s="114" t="s">
        <v>127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58</v>
      </c>
      <c r="B32" s="13"/>
      <c r="C32" s="14"/>
      <c r="D32" s="15">
        <v>2</v>
      </c>
      <c r="E32" s="121">
        <v>126763</v>
      </c>
      <c r="F32" s="16">
        <v>49090.5</v>
      </c>
      <c r="G32" s="17">
        <f t="shared" si="1"/>
        <v>0.387262055962702</v>
      </c>
      <c r="H32" s="18"/>
    </row>
    <row r="33" spans="1:8" ht="15.75">
      <c r="A33" s="114" t="s">
        <v>114</v>
      </c>
      <c r="B33" s="13"/>
      <c r="C33" s="14"/>
      <c r="D33" s="15">
        <v>1</v>
      </c>
      <c r="E33" s="121">
        <v>168196</v>
      </c>
      <c r="F33" s="16">
        <v>46637</v>
      </c>
      <c r="G33" s="17">
        <f t="shared" si="1"/>
        <v>0.277277699826393</v>
      </c>
      <c r="H33" s="18"/>
    </row>
    <row r="34" spans="1:8" ht="15.75">
      <c r="A34" s="114" t="s">
        <v>119</v>
      </c>
      <c r="B34" s="13"/>
      <c r="C34" s="14"/>
      <c r="D34" s="15">
        <v>5</v>
      </c>
      <c r="E34" s="121">
        <v>3396182</v>
      </c>
      <c r="F34" s="16">
        <v>607390.5</v>
      </c>
      <c r="G34" s="17">
        <f t="shared" si="1"/>
        <v>0.17884509722977154</v>
      </c>
      <c r="H34" s="18"/>
    </row>
    <row r="35" spans="1:8" ht="15">
      <c r="A35" s="20" t="s">
        <v>29</v>
      </c>
      <c r="B35" s="13"/>
      <c r="C35" s="14"/>
      <c r="D35" s="21"/>
      <c r="E35" s="121">
        <v>81265</v>
      </c>
      <c r="F35" s="16">
        <v>12736</v>
      </c>
      <c r="G35" s="23"/>
      <c r="H35" s="18"/>
    </row>
    <row r="36" spans="1:8" ht="15">
      <c r="A36" s="20" t="s">
        <v>48</v>
      </c>
      <c r="B36" s="13"/>
      <c r="C36" s="14"/>
      <c r="D36" s="21"/>
      <c r="E36" s="121">
        <v>715</v>
      </c>
      <c r="F36" s="16">
        <v>715</v>
      </c>
      <c r="G36" s="23"/>
      <c r="H36" s="18"/>
    </row>
    <row r="37" spans="1:8" ht="15">
      <c r="A37" s="20" t="s">
        <v>31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73</v>
      </c>
      <c r="E39" s="31">
        <f>SUM(E9:E38)</f>
        <v>12111878</v>
      </c>
      <c r="F39" s="31">
        <f>SUM(F9:F38)</f>
        <v>2474304</v>
      </c>
      <c r="G39" s="32">
        <f>F39/E39</f>
        <v>0.20428739457250147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174</v>
      </c>
      <c r="E44" s="16">
        <v>16772889.2</v>
      </c>
      <c r="F44" s="16">
        <v>912148.42</v>
      </c>
      <c r="G44" s="17">
        <f>1-(+F44/E44)</f>
        <v>0.9456176923889773</v>
      </c>
      <c r="H44" s="18"/>
    </row>
    <row r="45" spans="1:8" ht="15.75">
      <c r="A45" s="45" t="s">
        <v>38</v>
      </c>
      <c r="B45" s="46"/>
      <c r="C45" s="14"/>
      <c r="D45" s="15">
        <v>6</v>
      </c>
      <c r="E45" s="16">
        <v>1557620.92</v>
      </c>
      <c r="F45" s="16">
        <v>176158.77</v>
      </c>
      <c r="G45" s="17">
        <f aca="true" t="shared" si="2" ref="G45:G53">1-(+F45/E45)</f>
        <v>0.8869052362239717</v>
      </c>
      <c r="H45" s="18"/>
    </row>
    <row r="46" spans="1:8" ht="15.75">
      <c r="A46" s="45" t="s">
        <v>39</v>
      </c>
      <c r="B46" s="46"/>
      <c r="C46" s="14"/>
      <c r="D46" s="15">
        <v>275</v>
      </c>
      <c r="E46" s="16">
        <v>9813181.25</v>
      </c>
      <c r="F46" s="16">
        <v>699463.05</v>
      </c>
      <c r="G46" s="17">
        <f t="shared" si="2"/>
        <v>0.9287220899950258</v>
      </c>
      <c r="H46" s="18"/>
    </row>
    <row r="47" spans="1:8" ht="15.75">
      <c r="A47" s="45" t="s">
        <v>40</v>
      </c>
      <c r="B47" s="46"/>
      <c r="C47" s="14"/>
      <c r="D47" s="15">
        <v>36</v>
      </c>
      <c r="E47" s="16">
        <v>3176813.5</v>
      </c>
      <c r="F47" s="16">
        <v>256098.05</v>
      </c>
      <c r="G47" s="17">
        <f t="shared" si="2"/>
        <v>0.9193852424764627</v>
      </c>
      <c r="H47" s="18"/>
    </row>
    <row r="48" spans="1:8" ht="15.75">
      <c r="A48" s="45" t="s">
        <v>41</v>
      </c>
      <c r="B48" s="46"/>
      <c r="C48" s="14"/>
      <c r="D48" s="15">
        <v>99</v>
      </c>
      <c r="E48" s="16">
        <v>12920540.4</v>
      </c>
      <c r="F48" s="16">
        <v>958180.24</v>
      </c>
      <c r="G48" s="17">
        <f t="shared" si="2"/>
        <v>0.9258405445642196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18</v>
      </c>
      <c r="E50" s="16">
        <v>2262760</v>
      </c>
      <c r="F50" s="16">
        <v>129305</v>
      </c>
      <c r="G50" s="17">
        <f t="shared" si="2"/>
        <v>0.9428551857024166</v>
      </c>
      <c r="H50" s="18"/>
    </row>
    <row r="51" spans="1:8" ht="15.75">
      <c r="A51" s="45" t="s">
        <v>44</v>
      </c>
      <c r="B51" s="46"/>
      <c r="C51" s="14"/>
      <c r="D51" s="15">
        <v>3</v>
      </c>
      <c r="E51" s="16">
        <v>282580</v>
      </c>
      <c r="F51" s="16">
        <v>22310</v>
      </c>
      <c r="G51" s="17">
        <f t="shared" si="2"/>
        <v>0.9210489065043528</v>
      </c>
      <c r="H51" s="18"/>
    </row>
    <row r="52" spans="1:8" ht="15.75">
      <c r="A52" s="45" t="s">
        <v>45</v>
      </c>
      <c r="B52" s="46"/>
      <c r="C52" s="14"/>
      <c r="D52" s="15">
        <v>3</v>
      </c>
      <c r="E52" s="16">
        <v>323875</v>
      </c>
      <c r="F52" s="16">
        <v>53600</v>
      </c>
      <c r="G52" s="17">
        <f t="shared" si="2"/>
        <v>0.8345040524893863</v>
      </c>
      <c r="H52" s="18"/>
    </row>
    <row r="53" spans="1:8" ht="15.75">
      <c r="A53" s="47" t="s">
        <v>65</v>
      </c>
      <c r="B53" s="48"/>
      <c r="C53" s="14"/>
      <c r="D53" s="15">
        <v>2</v>
      </c>
      <c r="E53" s="16">
        <v>182300</v>
      </c>
      <c r="F53" s="16">
        <v>37400</v>
      </c>
      <c r="G53" s="17">
        <f t="shared" si="2"/>
        <v>0.7948436642896325</v>
      </c>
      <c r="H53" s="18"/>
    </row>
    <row r="54" spans="1:8" ht="15.75">
      <c r="A54" s="45" t="s">
        <v>66</v>
      </c>
      <c r="B54" s="48"/>
      <c r="C54" s="14"/>
      <c r="D54" s="15">
        <v>1473</v>
      </c>
      <c r="E54" s="16">
        <v>92352368.21</v>
      </c>
      <c r="F54" s="16">
        <v>10551368.98</v>
      </c>
      <c r="G54" s="17">
        <f>1-(+F54/E54)</f>
        <v>0.8857487990345061</v>
      </c>
      <c r="H54" s="18"/>
    </row>
    <row r="55" spans="1:8" ht="15.75">
      <c r="A55" s="45" t="s">
        <v>67</v>
      </c>
      <c r="B55" s="48"/>
      <c r="C55" s="14"/>
      <c r="D55" s="15">
        <v>16</v>
      </c>
      <c r="E55" s="16">
        <v>910457.32</v>
      </c>
      <c r="F55" s="16">
        <v>135762.47</v>
      </c>
      <c r="G55" s="17">
        <f>1-(+F55/E55)</f>
        <v>0.8508854099827545</v>
      </c>
      <c r="H55" s="18"/>
    </row>
    <row r="56" spans="1:8" ht="15">
      <c r="A56" s="20" t="s">
        <v>46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48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31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49</v>
      </c>
      <c r="B61" s="28"/>
      <c r="C61" s="29"/>
      <c r="D61" s="30">
        <f>SUM(D44:D57)</f>
        <v>2105</v>
      </c>
      <c r="E61" s="31">
        <f>SUM(E44:E60)</f>
        <v>140555385.79999998</v>
      </c>
      <c r="F61" s="31">
        <f>SUM(F44:F60)</f>
        <v>13931794.980000002</v>
      </c>
      <c r="G61" s="32">
        <f>1-(F61/E61)</f>
        <v>0.9008803903123006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50</v>
      </c>
      <c r="B63" s="56"/>
      <c r="C63" s="59"/>
      <c r="D63" s="75"/>
      <c r="E63" s="56"/>
      <c r="F63" s="57">
        <f>F61+F39</f>
        <v>16406098.980000002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53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54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77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78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135</v>
      </c>
      <c r="B13" s="13"/>
      <c r="C13" s="14"/>
      <c r="D13" s="15">
        <v>1</v>
      </c>
      <c r="E13" s="16">
        <v>83460</v>
      </c>
      <c r="F13" s="16">
        <v>26993</v>
      </c>
      <c r="G13" s="17">
        <f>F13/E13</f>
        <v>0.323424394919722</v>
      </c>
      <c r="H13" s="18"/>
    </row>
    <row r="14" spans="1:8" ht="15.75" customHeight="1">
      <c r="A14" s="112" t="s">
        <v>113</v>
      </c>
      <c r="B14" s="13"/>
      <c r="C14" s="14"/>
      <c r="D14" s="15">
        <v>1</v>
      </c>
      <c r="E14" s="16">
        <v>88681</v>
      </c>
      <c r="F14" s="16">
        <v>18590</v>
      </c>
      <c r="G14" s="17">
        <f>F14/E14</f>
        <v>0.20962776693993077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79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26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15</v>
      </c>
      <c r="B18" s="13"/>
      <c r="C18" s="14"/>
      <c r="D18" s="15">
        <v>2</v>
      </c>
      <c r="E18" s="16">
        <v>196692</v>
      </c>
      <c r="F18" s="16">
        <v>56650.5</v>
      </c>
      <c r="G18" s="17">
        <f>F18/E18</f>
        <v>0.28801628942712465</v>
      </c>
      <c r="H18" s="18"/>
    </row>
    <row r="19" spans="1:8" ht="15.75" customHeight="1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80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18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19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20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21</v>
      </c>
      <c r="B25" s="13"/>
      <c r="C25" s="14"/>
      <c r="D25" s="15">
        <v>1</v>
      </c>
      <c r="E25" s="16">
        <v>16820</v>
      </c>
      <c r="F25" s="16">
        <v>5055</v>
      </c>
      <c r="G25" s="17">
        <f>F25/E25</f>
        <v>0.30053507728894174</v>
      </c>
      <c r="H25" s="18"/>
    </row>
    <row r="26" spans="1:8" ht="15.75" customHeight="1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25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131</v>
      </c>
      <c r="B30" s="13"/>
      <c r="C30" s="14"/>
      <c r="D30" s="15">
        <v>1</v>
      </c>
      <c r="E30" s="16">
        <v>47425</v>
      </c>
      <c r="F30" s="16">
        <v>11790</v>
      </c>
      <c r="G30" s="17">
        <f>F30/E30</f>
        <v>0.24860305745914602</v>
      </c>
      <c r="H30" s="18"/>
    </row>
    <row r="31" spans="1:8" ht="15.75" customHeight="1">
      <c r="A31" s="114" t="s">
        <v>28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58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72</v>
      </c>
      <c r="B33" s="13"/>
      <c r="C33" s="14"/>
      <c r="D33" s="15">
        <v>5</v>
      </c>
      <c r="E33" s="16">
        <v>216275</v>
      </c>
      <c r="F33" s="16">
        <v>54152.5</v>
      </c>
      <c r="G33" s="17">
        <f>F33/E33</f>
        <v>0.2503872384695411</v>
      </c>
      <c r="H33" s="18"/>
    </row>
    <row r="34" spans="1:8" ht="15.75" customHeight="1">
      <c r="A34" s="114" t="s">
        <v>137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29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48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32</v>
      </c>
      <c r="B39" s="28"/>
      <c r="C39" s="29"/>
      <c r="D39" s="30">
        <f>SUM(D9:D38)</f>
        <v>11</v>
      </c>
      <c r="E39" s="31">
        <f>SUM(E9:E38)</f>
        <v>649353</v>
      </c>
      <c r="F39" s="31">
        <f>SUM(F9:F38)</f>
        <v>173231</v>
      </c>
      <c r="G39" s="32">
        <f>F39/E39</f>
        <v>0.26677477427531715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 customHeight="1">
      <c r="A44" s="45" t="s">
        <v>37</v>
      </c>
      <c r="B44" s="46"/>
      <c r="C44" s="14"/>
      <c r="D44" s="15">
        <v>24</v>
      </c>
      <c r="E44" s="16">
        <v>1178319.3</v>
      </c>
      <c r="F44" s="16">
        <v>57697.45</v>
      </c>
      <c r="G44" s="17">
        <f>1-(+F44/E44)</f>
        <v>0.9510341127400697</v>
      </c>
      <c r="H44" s="18"/>
    </row>
    <row r="45" spans="1:8" ht="15.75" customHeight="1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39</v>
      </c>
      <c r="B46" s="46"/>
      <c r="C46" s="14"/>
      <c r="D46" s="15">
        <v>40</v>
      </c>
      <c r="E46" s="16">
        <v>1500075.5</v>
      </c>
      <c r="F46" s="16">
        <v>153120.75</v>
      </c>
      <c r="G46" s="17">
        <f>1-(+F46/E46)</f>
        <v>0.8979246377932311</v>
      </c>
      <c r="H46" s="18"/>
    </row>
    <row r="47" spans="1:8" ht="15.75" customHeight="1">
      <c r="A47" s="45" t="s">
        <v>40</v>
      </c>
      <c r="B47" s="46"/>
      <c r="C47" s="14"/>
      <c r="D47" s="15">
        <v>12</v>
      </c>
      <c r="E47" s="16">
        <v>1072738.5</v>
      </c>
      <c r="F47" s="16">
        <v>127235.5</v>
      </c>
      <c r="G47" s="17">
        <f>1-(+F47/E47)</f>
        <v>0.8813918769578979</v>
      </c>
      <c r="H47" s="18"/>
    </row>
    <row r="48" spans="1:8" ht="15.75" customHeight="1">
      <c r="A48" s="45" t="s">
        <v>41</v>
      </c>
      <c r="B48" s="46"/>
      <c r="C48" s="14"/>
      <c r="D48" s="15">
        <v>23</v>
      </c>
      <c r="E48" s="16">
        <v>934728.1</v>
      </c>
      <c r="F48" s="16">
        <v>78492.1</v>
      </c>
      <c r="G48" s="17">
        <f>1-(+F48/E48)</f>
        <v>0.916026810363356</v>
      </c>
      <c r="H48" s="18"/>
    </row>
    <row r="49" spans="1:8" ht="15.75" customHeight="1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43</v>
      </c>
      <c r="B50" s="46"/>
      <c r="C50" s="14"/>
      <c r="D50" s="15">
        <v>12</v>
      </c>
      <c r="E50" s="16">
        <v>1094448.5</v>
      </c>
      <c r="F50" s="16">
        <v>78702</v>
      </c>
      <c r="G50" s="17">
        <f>1-(+F50/E50)</f>
        <v>0.9280898096164415</v>
      </c>
      <c r="H50" s="18"/>
    </row>
    <row r="51" spans="1:8" ht="15.75" customHeight="1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66</v>
      </c>
      <c r="B53" s="48"/>
      <c r="C53" s="14"/>
      <c r="D53" s="15">
        <v>319</v>
      </c>
      <c r="E53" s="16">
        <v>18853416.74</v>
      </c>
      <c r="F53" s="16">
        <v>2241138.71</v>
      </c>
      <c r="G53" s="17">
        <f>1-(+F53/E53)</f>
        <v>0.8811282463594448</v>
      </c>
      <c r="H53" s="18"/>
    </row>
    <row r="54" spans="1:8" ht="15.75" customHeight="1">
      <c r="A54" s="45" t="s">
        <v>67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46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47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30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31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49</v>
      </c>
      <c r="B60" s="28"/>
      <c r="C60" s="29"/>
      <c r="D60" s="30">
        <f>SUM(D44:D56)</f>
        <v>430</v>
      </c>
      <c r="E60" s="31">
        <f>SUM(E44:E59)</f>
        <v>24633726.639999997</v>
      </c>
      <c r="F60" s="31">
        <f>SUM(F44:F59)</f>
        <v>2736386.51</v>
      </c>
      <c r="G60" s="32">
        <f>1-(F60/E60)</f>
        <v>0.8889170708926889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50</v>
      </c>
      <c r="B62" s="56"/>
      <c r="C62" s="56"/>
      <c r="D62" s="75"/>
      <c r="E62" s="56"/>
      <c r="F62" s="57">
        <f>F60+F39</f>
        <v>2909617.51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54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1730059</v>
      </c>
      <c r="F10" s="16">
        <v>162144</v>
      </c>
      <c r="G10" s="119">
        <f>F10/E10</f>
        <v>0.09372165920353005</v>
      </c>
      <c r="H10" s="18"/>
    </row>
    <row r="11" spans="1:8" ht="15.75">
      <c r="A11" s="112" t="s">
        <v>82</v>
      </c>
      <c r="B11" s="13"/>
      <c r="C11" s="14"/>
      <c r="D11" s="15">
        <v>1</v>
      </c>
      <c r="E11" s="16">
        <v>276744</v>
      </c>
      <c r="F11" s="16">
        <v>87029</v>
      </c>
      <c r="G11" s="119">
        <f>F11/E11</f>
        <v>0.3144747492267222</v>
      </c>
      <c r="H11" s="18"/>
    </row>
    <row r="12" spans="1:8" ht="15.75">
      <c r="A12" s="112" t="s">
        <v>26</v>
      </c>
      <c r="B12" s="13"/>
      <c r="C12" s="14"/>
      <c r="D12" s="15">
        <v>1</v>
      </c>
      <c r="E12" s="16">
        <v>307909</v>
      </c>
      <c r="F12" s="16">
        <v>107964</v>
      </c>
      <c r="G12" s="119">
        <f>F12/E12</f>
        <v>0.35063606455153956</v>
      </c>
      <c r="H12" s="18"/>
    </row>
    <row r="13" spans="1:8" ht="15.75">
      <c r="A13" s="112" t="s">
        <v>83</v>
      </c>
      <c r="B13" s="13"/>
      <c r="C13" s="14"/>
      <c r="D13" s="15">
        <v>26</v>
      </c>
      <c r="E13" s="16">
        <v>4259677</v>
      </c>
      <c r="F13" s="16">
        <v>551052.5</v>
      </c>
      <c r="G13" s="119">
        <f>F13/E13</f>
        <v>0.12936485559820615</v>
      </c>
      <c r="H13" s="18"/>
    </row>
    <row r="14" spans="1:8" ht="15.75">
      <c r="A14" s="112" t="s">
        <v>144</v>
      </c>
      <c r="B14" s="13"/>
      <c r="C14" s="14"/>
      <c r="D14" s="15">
        <v>1</v>
      </c>
      <c r="E14" s="16">
        <v>232342</v>
      </c>
      <c r="F14" s="16">
        <v>77702.5</v>
      </c>
      <c r="G14" s="119">
        <f>F14/E14</f>
        <v>0.3344315707018103</v>
      </c>
      <c r="H14" s="18"/>
    </row>
    <row r="15" spans="1:8" ht="15.75">
      <c r="A15" s="112" t="s">
        <v>132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142</v>
      </c>
      <c r="B16" s="13"/>
      <c r="C16" s="14"/>
      <c r="D16" s="15">
        <v>1</v>
      </c>
      <c r="E16" s="16">
        <v>271126</v>
      </c>
      <c r="F16" s="16">
        <v>63797</v>
      </c>
      <c r="G16" s="119">
        <f aca="true" t="shared" si="0" ref="G16:G22">F16/E16</f>
        <v>0.235303880852445</v>
      </c>
      <c r="H16" s="18"/>
    </row>
    <row r="17" spans="1:8" ht="15.75">
      <c r="A17" s="112" t="s">
        <v>60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1335866</v>
      </c>
      <c r="F18" s="16">
        <v>144527</v>
      </c>
      <c r="G18" s="119">
        <f t="shared" si="0"/>
        <v>0.10818974358206587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6">
        <v>1575309</v>
      </c>
      <c r="F19" s="16">
        <v>565923</v>
      </c>
      <c r="G19" s="119">
        <f t="shared" si="0"/>
        <v>0.3592457098892979</v>
      </c>
      <c r="H19" s="18"/>
    </row>
    <row r="20" spans="1:8" ht="15.75">
      <c r="A20" s="114" t="s">
        <v>146</v>
      </c>
      <c r="B20" s="13"/>
      <c r="C20" s="14"/>
      <c r="D20" s="15">
        <v>1</v>
      </c>
      <c r="E20" s="16">
        <v>126967</v>
      </c>
      <c r="F20" s="16">
        <v>-41064</v>
      </c>
      <c r="G20" s="119">
        <f t="shared" si="0"/>
        <v>-0.3234226216260918</v>
      </c>
      <c r="H20" s="18"/>
    </row>
    <row r="21" spans="1:8" ht="15.75">
      <c r="A21" s="112" t="s">
        <v>84</v>
      </c>
      <c r="B21" s="13"/>
      <c r="C21" s="14"/>
      <c r="D21" s="15">
        <v>2</v>
      </c>
      <c r="E21" s="16">
        <v>2215973</v>
      </c>
      <c r="F21" s="16">
        <v>94941</v>
      </c>
      <c r="G21" s="119">
        <f t="shared" si="0"/>
        <v>0.04284393356778264</v>
      </c>
      <c r="H21" s="18"/>
    </row>
    <row r="22" spans="1:8" ht="15.75">
      <c r="A22" s="112" t="s">
        <v>114</v>
      </c>
      <c r="B22" s="13"/>
      <c r="C22" s="14"/>
      <c r="D22" s="15">
        <v>1</v>
      </c>
      <c r="E22" s="16">
        <v>357151</v>
      </c>
      <c r="F22" s="16">
        <v>68526</v>
      </c>
      <c r="G22" s="119">
        <f t="shared" si="0"/>
        <v>0.19186842539990087</v>
      </c>
      <c r="H22" s="18"/>
    </row>
    <row r="23" spans="1:8" ht="15.75">
      <c r="A23" s="112" t="s">
        <v>80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85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21</v>
      </c>
      <c r="B25" s="13"/>
      <c r="C25" s="14"/>
      <c r="D25" s="15">
        <v>6</v>
      </c>
      <c r="E25" s="16">
        <v>1209942</v>
      </c>
      <c r="F25" s="16">
        <v>325677</v>
      </c>
      <c r="G25" s="119">
        <f>F25/E25</f>
        <v>0.26916744769583995</v>
      </c>
      <c r="H25" s="18"/>
    </row>
    <row r="26" spans="1:8" ht="15.75">
      <c r="A26" s="113" t="s">
        <v>22</v>
      </c>
      <c r="B26" s="13"/>
      <c r="C26" s="14"/>
      <c r="D26" s="15">
        <v>17</v>
      </c>
      <c r="E26" s="16">
        <v>261550</v>
      </c>
      <c r="F26" s="16">
        <v>261550</v>
      </c>
      <c r="G26" s="119">
        <f>F26/E26</f>
        <v>1</v>
      </c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24</v>
      </c>
      <c r="B28" s="13"/>
      <c r="C28" s="14"/>
      <c r="D28" s="15"/>
      <c r="E28" s="16">
        <v>69907</v>
      </c>
      <c r="F28" s="16">
        <v>5461.9</v>
      </c>
      <c r="G28" s="119">
        <f>F28/E28</f>
        <v>0.07813094539888708</v>
      </c>
      <c r="H28" s="18"/>
    </row>
    <row r="29" spans="1:8" ht="15.75">
      <c r="A29" s="114" t="s">
        <v>25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122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86</v>
      </c>
      <c r="B31" s="13"/>
      <c r="C31" s="14"/>
      <c r="D31" s="15">
        <v>2</v>
      </c>
      <c r="E31" s="16">
        <v>346162</v>
      </c>
      <c r="F31" s="16">
        <v>59156</v>
      </c>
      <c r="G31" s="119">
        <f>F31/E31</f>
        <v>0.1708910856766485</v>
      </c>
      <c r="H31" s="18"/>
    </row>
    <row r="32" spans="1:8" ht="15.75">
      <c r="A32" s="114" t="s">
        <v>138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28</v>
      </c>
      <c r="B33" s="13"/>
      <c r="C33" s="14"/>
      <c r="D33" s="15">
        <v>2</v>
      </c>
      <c r="E33" s="16">
        <v>666873</v>
      </c>
      <c r="F33" s="16">
        <v>137270.48</v>
      </c>
      <c r="G33" s="119">
        <f>F33/E33</f>
        <v>0.2058420118973178</v>
      </c>
      <c r="H33" s="18"/>
    </row>
    <row r="34" spans="1:8" ht="15.75">
      <c r="A34" s="114" t="s">
        <v>87</v>
      </c>
      <c r="B34" s="13"/>
      <c r="C34" s="14"/>
      <c r="D34" s="15">
        <v>3</v>
      </c>
      <c r="E34" s="16">
        <v>1987784</v>
      </c>
      <c r="F34" s="16">
        <v>320565.5</v>
      </c>
      <c r="G34" s="119">
        <f>F34/E34</f>
        <v>0.16126777356091004</v>
      </c>
      <c r="H34" s="18"/>
    </row>
    <row r="35" spans="1:8" ht="15">
      <c r="A35" s="20" t="s">
        <v>29</v>
      </c>
      <c r="B35" s="13"/>
      <c r="C35" s="14"/>
      <c r="D35" s="21"/>
      <c r="E35" s="70">
        <v>1237010</v>
      </c>
      <c r="F35" s="16">
        <v>183185</v>
      </c>
      <c r="G35" s="120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73</v>
      </c>
      <c r="E39" s="31">
        <f>SUM(E9:E38)</f>
        <v>18468351</v>
      </c>
      <c r="F39" s="31">
        <f>SUM(F9:F38)</f>
        <v>3175407.88</v>
      </c>
      <c r="G39" s="107">
        <f>F39/E39</f>
        <v>0.17193781296446012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116</v>
      </c>
      <c r="E44" s="16">
        <v>21202734.5</v>
      </c>
      <c r="F44" s="16">
        <v>1139099.12</v>
      </c>
      <c r="G44" s="119">
        <f>1-(+F44/E44)</f>
        <v>0.946275839090472</v>
      </c>
      <c r="H44" s="18"/>
    </row>
    <row r="45" spans="1:8" ht="15.75">
      <c r="A45" s="45" t="s">
        <v>38</v>
      </c>
      <c r="B45" s="46"/>
      <c r="C45" s="14"/>
      <c r="D45" s="15">
        <v>3</v>
      </c>
      <c r="E45" s="16">
        <v>1830428.75</v>
      </c>
      <c r="F45" s="16">
        <v>160500.66</v>
      </c>
      <c r="G45" s="119">
        <f>1-(+F45/E45)</f>
        <v>0.9123152649345133</v>
      </c>
      <c r="H45" s="18"/>
    </row>
    <row r="46" spans="1:8" ht="15.75">
      <c r="A46" s="45" t="s">
        <v>39</v>
      </c>
      <c r="B46" s="46"/>
      <c r="C46" s="14"/>
      <c r="D46" s="15">
        <v>385</v>
      </c>
      <c r="E46" s="16">
        <v>38742864</v>
      </c>
      <c r="F46" s="16">
        <v>1933073.71</v>
      </c>
      <c r="G46" s="119">
        <f>1-(+F46/E46)</f>
        <v>0.9501050384401112</v>
      </c>
      <c r="H46" s="18"/>
    </row>
    <row r="47" spans="1:8" ht="15.75">
      <c r="A47" s="45" t="s">
        <v>40</v>
      </c>
      <c r="B47" s="46"/>
      <c r="C47" s="14"/>
      <c r="D47" s="15">
        <v>37</v>
      </c>
      <c r="E47" s="16">
        <v>4439141.5</v>
      </c>
      <c r="F47" s="16">
        <v>412413.55</v>
      </c>
      <c r="G47" s="119">
        <f>1-(+F47/E47)</f>
        <v>0.9070961018025671</v>
      </c>
      <c r="H47" s="18"/>
    </row>
    <row r="48" spans="1:8" ht="15.75">
      <c r="A48" s="45" t="s">
        <v>41</v>
      </c>
      <c r="B48" s="46"/>
      <c r="C48" s="14"/>
      <c r="D48" s="15">
        <v>141</v>
      </c>
      <c r="E48" s="16">
        <v>27810286.59</v>
      </c>
      <c r="F48" s="16">
        <v>1516949.98</v>
      </c>
      <c r="G48" s="119">
        <f>1-(+F48/E48)</f>
        <v>0.9454536372686837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43</v>
      </c>
      <c r="B50" s="46"/>
      <c r="C50" s="14"/>
      <c r="D50" s="15">
        <v>49</v>
      </c>
      <c r="E50" s="16">
        <v>8347563.07</v>
      </c>
      <c r="F50" s="16">
        <v>443998.13</v>
      </c>
      <c r="G50" s="119">
        <f>1-(+F50/E50)</f>
        <v>0.9468110481733683</v>
      </c>
      <c r="H50" s="18"/>
    </row>
    <row r="51" spans="1:8" ht="15.75">
      <c r="A51" s="45" t="s">
        <v>44</v>
      </c>
      <c r="B51" s="46"/>
      <c r="C51" s="14"/>
      <c r="D51" s="15">
        <v>8</v>
      </c>
      <c r="E51" s="16">
        <v>1545540</v>
      </c>
      <c r="F51" s="16">
        <v>79550.75</v>
      </c>
      <c r="G51" s="119">
        <f>1-(+F51/E51)</f>
        <v>0.9485288313469726</v>
      </c>
      <c r="H51" s="18"/>
    </row>
    <row r="52" spans="1:8" ht="15.75">
      <c r="A52" s="78" t="s">
        <v>45</v>
      </c>
      <c r="B52" s="46"/>
      <c r="C52" s="14"/>
      <c r="D52" s="15">
        <v>6</v>
      </c>
      <c r="E52" s="16">
        <v>1170975</v>
      </c>
      <c r="F52" s="16">
        <v>59375</v>
      </c>
      <c r="G52" s="119">
        <f>1-(+F52/E52)</f>
        <v>0.9492943914259484</v>
      </c>
      <c r="H52" s="18"/>
    </row>
    <row r="53" spans="1:8" ht="15.75">
      <c r="A53" s="79" t="s">
        <v>65</v>
      </c>
      <c r="B53" s="46"/>
      <c r="C53" s="14"/>
      <c r="D53" s="15">
        <v>2</v>
      </c>
      <c r="E53" s="16">
        <v>626700</v>
      </c>
      <c r="F53" s="16">
        <v>-14700</v>
      </c>
      <c r="G53" s="119">
        <f>1-(+F53/E53)</f>
        <v>1.0234561991383437</v>
      </c>
      <c r="H53" s="18"/>
    </row>
    <row r="54" spans="1:8" ht="15.75">
      <c r="A54" s="45" t="s">
        <v>115</v>
      </c>
      <c r="B54" s="46"/>
      <c r="C54" s="14"/>
      <c r="D54" s="15">
        <v>1657</v>
      </c>
      <c r="E54" s="16">
        <v>116353257.43</v>
      </c>
      <c r="F54" s="16">
        <v>13534941.45</v>
      </c>
      <c r="G54" s="119">
        <f>1-(+F54/E54)</f>
        <v>0.8836737213125052</v>
      </c>
      <c r="H54" s="18"/>
    </row>
    <row r="55" spans="1:8" ht="15.75">
      <c r="A55" s="126" t="s">
        <v>116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46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30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31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49</v>
      </c>
      <c r="B61" s="28"/>
      <c r="C61" s="29"/>
      <c r="D61" s="30">
        <f>SUM(D44:D57)</f>
        <v>2404</v>
      </c>
      <c r="E61" s="31">
        <f>SUM(E44:E60)</f>
        <v>222069490.84</v>
      </c>
      <c r="F61" s="31">
        <f>SUM(F44:F60)</f>
        <v>19265202.349999998</v>
      </c>
      <c r="G61" s="111">
        <f>1-(+F61/E61)</f>
        <v>0.9132469648256163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50</v>
      </c>
      <c r="B63" s="56"/>
      <c r="C63" s="56"/>
      <c r="D63" s="56"/>
      <c r="E63" s="56"/>
      <c r="F63" s="57">
        <f>F61+F39</f>
        <v>22440610.229999997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APRIL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163100</v>
      </c>
      <c r="F9" s="122">
        <v>-173137.5</v>
      </c>
      <c r="G9" s="119">
        <f>F9/E9</f>
        <v>-1.0615419987737584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538491</v>
      </c>
      <c r="F10" s="122">
        <v>65732</v>
      </c>
      <c r="G10" s="119">
        <f>F10/E10</f>
        <v>0.12206703547505901</v>
      </c>
      <c r="H10" s="18"/>
    </row>
    <row r="11" spans="1:8" ht="15.75">
      <c r="A11" s="112" t="s">
        <v>143</v>
      </c>
      <c r="B11" s="13"/>
      <c r="C11" s="14"/>
      <c r="D11" s="15">
        <v>1</v>
      </c>
      <c r="E11" s="121">
        <v>13995</v>
      </c>
      <c r="F11" s="122">
        <v>3937</v>
      </c>
      <c r="G11" s="119">
        <f>F11/E11</f>
        <v>0.2813147552697392</v>
      </c>
      <c r="H11" s="18"/>
    </row>
    <row r="12" spans="1:8" ht="15.75">
      <c r="A12" s="112" t="s">
        <v>26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83</v>
      </c>
      <c r="B13" s="13"/>
      <c r="C13" s="14"/>
      <c r="D13" s="15">
        <v>23</v>
      </c>
      <c r="E13" s="121">
        <v>3361251</v>
      </c>
      <c r="F13" s="122">
        <v>462231.5</v>
      </c>
      <c r="G13" s="119">
        <f>F13/E13</f>
        <v>0.13751769802374175</v>
      </c>
      <c r="H13" s="18"/>
    </row>
    <row r="14" spans="1:8" ht="15.75">
      <c r="A14" s="112" t="s">
        <v>123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125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130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89</v>
      </c>
      <c r="B17" s="13"/>
      <c r="C17" s="14"/>
      <c r="D17" s="15">
        <v>2</v>
      </c>
      <c r="E17" s="121">
        <v>945462</v>
      </c>
      <c r="F17" s="122">
        <v>161657</v>
      </c>
      <c r="G17" s="119">
        <f>F17/E17</f>
        <v>0.17098201725717163</v>
      </c>
      <c r="H17" s="18"/>
    </row>
    <row r="18" spans="1:8" ht="15.75">
      <c r="A18" s="114" t="s">
        <v>133</v>
      </c>
      <c r="B18" s="13"/>
      <c r="C18" s="14"/>
      <c r="D18" s="15">
        <v>1</v>
      </c>
      <c r="E18" s="121">
        <v>359214</v>
      </c>
      <c r="F18" s="122">
        <v>130735</v>
      </c>
      <c r="G18" s="119">
        <f>F18/E18</f>
        <v>0.36394739625961126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1469041</v>
      </c>
      <c r="F19" s="122">
        <v>119433</v>
      </c>
      <c r="G19" s="119">
        <f>F19/E19</f>
        <v>0.0812999773321507</v>
      </c>
      <c r="H19" s="18"/>
    </row>
    <row r="20" spans="1:8" ht="15.75">
      <c r="A20" s="112" t="s">
        <v>64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114</v>
      </c>
      <c r="B21" s="13"/>
      <c r="C21" s="14"/>
      <c r="D21" s="15">
        <v>1</v>
      </c>
      <c r="E21" s="121">
        <v>126709</v>
      </c>
      <c r="F21" s="122">
        <v>16517</v>
      </c>
      <c r="G21" s="119">
        <f aca="true" t="shared" si="0" ref="G21:G30">F21/E21</f>
        <v>0.1303538028080089</v>
      </c>
      <c r="H21" s="18"/>
    </row>
    <row r="22" spans="1:8" ht="15.75">
      <c r="A22" s="112" t="s">
        <v>18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135</v>
      </c>
      <c r="B23" s="13"/>
      <c r="C23" s="14"/>
      <c r="D23" s="15">
        <v>3</v>
      </c>
      <c r="E23" s="121">
        <v>803204</v>
      </c>
      <c r="F23" s="122">
        <v>303986.5</v>
      </c>
      <c r="G23" s="119">
        <f t="shared" si="0"/>
        <v>0.3784673632103426</v>
      </c>
      <c r="H23" s="18"/>
    </row>
    <row r="24" spans="1:8" ht="15.75">
      <c r="A24" s="112" t="s">
        <v>19</v>
      </c>
      <c r="B24" s="13"/>
      <c r="C24" s="14"/>
      <c r="D24" s="15">
        <v>2</v>
      </c>
      <c r="E24" s="121">
        <v>764297</v>
      </c>
      <c r="F24" s="122">
        <v>156096</v>
      </c>
      <c r="G24" s="119">
        <f t="shared" si="0"/>
        <v>0.2042347412066252</v>
      </c>
      <c r="H24" s="18"/>
    </row>
    <row r="25" spans="1:8" ht="15.75">
      <c r="A25" s="113" t="s">
        <v>21</v>
      </c>
      <c r="B25" s="13"/>
      <c r="C25" s="14"/>
      <c r="D25" s="15">
        <v>4</v>
      </c>
      <c r="E25" s="121">
        <v>758804</v>
      </c>
      <c r="F25" s="122">
        <v>194861</v>
      </c>
      <c r="G25" s="119">
        <f t="shared" si="0"/>
        <v>0.2568001750122561</v>
      </c>
      <c r="H25" s="18"/>
    </row>
    <row r="26" spans="1:8" ht="15.75">
      <c r="A26" s="113" t="s">
        <v>22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23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24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25</v>
      </c>
      <c r="B29" s="13"/>
      <c r="C29" s="14"/>
      <c r="D29" s="15">
        <v>1</v>
      </c>
      <c r="E29" s="121">
        <v>124842</v>
      </c>
      <c r="F29" s="122">
        <v>41283</v>
      </c>
      <c r="G29" s="119">
        <f t="shared" si="0"/>
        <v>0.33068198202527993</v>
      </c>
      <c r="H29" s="18"/>
    </row>
    <row r="30" spans="1:8" ht="15.75">
      <c r="A30" s="114" t="s">
        <v>74</v>
      </c>
      <c r="B30" s="13"/>
      <c r="C30" s="14"/>
      <c r="D30" s="15">
        <v>1</v>
      </c>
      <c r="E30" s="121">
        <v>84425</v>
      </c>
      <c r="F30" s="122">
        <v>2093</v>
      </c>
      <c r="G30" s="119">
        <f t="shared" si="0"/>
        <v>0.024791234823808114</v>
      </c>
      <c r="H30" s="18"/>
    </row>
    <row r="31" spans="1:8" ht="15.75">
      <c r="A31" s="114" t="s">
        <v>91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128</v>
      </c>
      <c r="B32" s="13"/>
      <c r="C32" s="14"/>
      <c r="D32" s="15">
        <v>1</v>
      </c>
      <c r="E32" s="121">
        <v>221716</v>
      </c>
      <c r="F32" s="122">
        <v>52256</v>
      </c>
      <c r="G32" s="119">
        <f>F32/E32</f>
        <v>0.23568889931263418</v>
      </c>
      <c r="H32" s="18"/>
    </row>
    <row r="33" spans="1:8" ht="15.75">
      <c r="A33" s="114" t="s">
        <v>28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87</v>
      </c>
      <c r="B34" s="13"/>
      <c r="C34" s="14"/>
      <c r="D34" s="15">
        <v>6</v>
      </c>
      <c r="E34" s="121">
        <v>2794169</v>
      </c>
      <c r="F34" s="122">
        <v>447044</v>
      </c>
      <c r="G34" s="119">
        <f>F34/E34</f>
        <v>0.15999175425681122</v>
      </c>
      <c r="H34" s="18"/>
    </row>
    <row r="35" spans="1:8" ht="15">
      <c r="A35" s="20" t="s">
        <v>29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48</v>
      </c>
      <c r="B36" s="13"/>
      <c r="C36" s="14"/>
      <c r="D36" s="21"/>
      <c r="E36" s="121"/>
      <c r="F36" s="122">
        <v>1500</v>
      </c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53</v>
      </c>
      <c r="E39" s="31">
        <f>SUM(E9:E38)</f>
        <v>12528720</v>
      </c>
      <c r="F39" s="31">
        <f>SUM(F9:F38)</f>
        <v>1986224.5</v>
      </c>
      <c r="G39" s="107">
        <f>F39/E39</f>
        <v>0.15853371294114643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136</v>
      </c>
      <c r="E44" s="16">
        <v>25947904.45</v>
      </c>
      <c r="F44" s="16">
        <v>1475903.49</v>
      </c>
      <c r="G44" s="119">
        <f>1-(+F44/E44)</f>
        <v>0.943120513148028</v>
      </c>
      <c r="H44" s="18"/>
    </row>
    <row r="45" spans="1:8" ht="15.75">
      <c r="A45" s="45" t="s">
        <v>38</v>
      </c>
      <c r="B45" s="46"/>
      <c r="C45" s="14"/>
      <c r="D45" s="15">
        <v>16</v>
      </c>
      <c r="E45" s="16">
        <v>3307696.46</v>
      </c>
      <c r="F45" s="16">
        <v>193675.37</v>
      </c>
      <c r="G45" s="119">
        <f aca="true" t="shared" si="1" ref="G45:G54">1-(+F45/E45)</f>
        <v>0.9414470546671625</v>
      </c>
      <c r="H45" s="18"/>
    </row>
    <row r="46" spans="1:8" ht="15.75">
      <c r="A46" s="45" t="s">
        <v>39</v>
      </c>
      <c r="B46" s="46"/>
      <c r="C46" s="14"/>
      <c r="D46" s="15">
        <v>163</v>
      </c>
      <c r="E46" s="16">
        <v>20612724.81</v>
      </c>
      <c r="F46" s="16">
        <v>1143283.66</v>
      </c>
      <c r="G46" s="119">
        <f t="shared" si="1"/>
        <v>0.9445350544123429</v>
      </c>
      <c r="H46" s="18"/>
    </row>
    <row r="47" spans="1:8" ht="15.75">
      <c r="A47" s="45" t="s">
        <v>40</v>
      </c>
      <c r="B47" s="46"/>
      <c r="C47" s="14"/>
      <c r="D47" s="15">
        <v>2</v>
      </c>
      <c r="E47" s="16">
        <v>533753</v>
      </c>
      <c r="F47" s="16">
        <v>-12268</v>
      </c>
      <c r="G47" s="119">
        <f t="shared" si="1"/>
        <v>1.0229844141391242</v>
      </c>
      <c r="H47" s="18"/>
    </row>
    <row r="48" spans="1:8" ht="15.75">
      <c r="A48" s="45" t="s">
        <v>41</v>
      </c>
      <c r="B48" s="46"/>
      <c r="C48" s="14"/>
      <c r="D48" s="15">
        <v>119</v>
      </c>
      <c r="E48" s="16">
        <v>21183247.04</v>
      </c>
      <c r="F48" s="16">
        <v>1276404.2</v>
      </c>
      <c r="G48" s="119">
        <f t="shared" si="1"/>
        <v>0.939744638884219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43</v>
      </c>
      <c r="B50" s="46"/>
      <c r="C50" s="14"/>
      <c r="D50" s="15">
        <v>17</v>
      </c>
      <c r="E50" s="16">
        <v>2462065</v>
      </c>
      <c r="F50" s="16">
        <v>137010</v>
      </c>
      <c r="G50" s="119">
        <f t="shared" si="1"/>
        <v>0.9443515910424786</v>
      </c>
      <c r="H50" s="18"/>
    </row>
    <row r="51" spans="1:8" ht="15.75">
      <c r="A51" s="45" t="s">
        <v>44</v>
      </c>
      <c r="B51" s="46"/>
      <c r="C51" s="14"/>
      <c r="D51" s="15">
        <v>4</v>
      </c>
      <c r="E51" s="16">
        <v>1063705</v>
      </c>
      <c r="F51" s="16">
        <v>84950</v>
      </c>
      <c r="G51" s="119">
        <f t="shared" si="1"/>
        <v>0.9201376321442505</v>
      </c>
      <c r="H51" s="18"/>
    </row>
    <row r="52" spans="1:8" ht="15.75">
      <c r="A52" s="78" t="s">
        <v>45</v>
      </c>
      <c r="B52" s="46"/>
      <c r="C52" s="14"/>
      <c r="D52" s="15">
        <v>2</v>
      </c>
      <c r="E52" s="16">
        <v>389775</v>
      </c>
      <c r="F52" s="16">
        <v>-550</v>
      </c>
      <c r="G52" s="119">
        <f t="shared" si="1"/>
        <v>1.0014110704893848</v>
      </c>
      <c r="H52" s="18"/>
    </row>
    <row r="53" spans="1:8" ht="15.75">
      <c r="A53" s="79" t="s">
        <v>65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115</v>
      </c>
      <c r="B54" s="46"/>
      <c r="C54" s="14"/>
      <c r="D54" s="15">
        <v>1457</v>
      </c>
      <c r="E54" s="16">
        <v>102498576.17</v>
      </c>
      <c r="F54" s="16">
        <v>12372425.94</v>
      </c>
      <c r="G54" s="119">
        <f t="shared" si="1"/>
        <v>0.8792917287018739</v>
      </c>
      <c r="H54" s="18"/>
    </row>
    <row r="55" spans="1:8" ht="15.75">
      <c r="A55" s="126" t="s">
        <v>116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46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48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31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49</v>
      </c>
      <c r="B62" s="28"/>
      <c r="C62" s="29"/>
      <c r="D62" s="30">
        <f>SUM(D44:D58)</f>
        <v>1916</v>
      </c>
      <c r="E62" s="31">
        <f>SUM(E44:E61)</f>
        <v>177999446.93</v>
      </c>
      <c r="F62" s="31">
        <f>SUM(F44:F61)</f>
        <v>16670834.66</v>
      </c>
      <c r="G62" s="111">
        <f>1-(+F62/E62)</f>
        <v>0.9063433345017304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50</v>
      </c>
      <c r="B64" s="56"/>
      <c r="C64" s="56"/>
      <c r="D64" s="56"/>
      <c r="E64" s="56"/>
      <c r="F64" s="57">
        <f>F62+F39</f>
        <v>18657059.16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2018-06-07T19:22:09Z</dcterms:modified>
  <cp:category/>
  <cp:version/>
  <cp:contentType/>
  <cp:contentStatus/>
</cp:coreProperties>
</file>