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35" windowWidth="7845" windowHeight="4080" activeTab="0"/>
  </bookViews>
  <sheets>
    <sheet name="ARG" sheetId="1" r:id="rId1"/>
    <sheet name="LADYLUCK" sheetId="2" r:id="rId2"/>
    <sheet name="HOLLYWOOD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3" r:id="rId13"/>
    <sheet name="STATE TOTALS" sheetId="14" r:id="rId14"/>
  </sheets>
  <definedNames>
    <definedName name="_xlnm.Print_Area" localSheetId="13">'STATE TOTALS'!$A$1:$C$20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<sst xmlns="http://schemas.openxmlformats.org/spreadsheetml/2006/main" count="931" uniqueCount="151">
  <si>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</si>
  <si>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</si>
  <si>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</si>
  <si>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</si>
  <si>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</si>
  <si>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</si>
  <si>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</si>
  <si>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</si>
  <si>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</si>
  <si>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</si>
  <si>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</si>
  <si>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</si>
  <si>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</si>
  <si>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Super Seven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</si>
  <si>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</si>
  <si>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</si>
  <si>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</si>
  <si>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</si>
  <si>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Double Down Stud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</si>
  <si>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</si>
  <si>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</si>
  <si>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</si>
  <si>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</si>
  <si>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</si>
  <si>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</si>
  <si>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</si>
  <si>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</si>
  <si>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</si>
  <si>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</si>
  <si>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</si>
  <si>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</si>
  <si>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</si>
  <si>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</si>
  <si>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</si>
  <si>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</si>
  <si>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>SLOT</t>
  </si>
  <si>
    <t>HANDLE</t>
  </si>
  <si>
    <t>PAYOUT % (1)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</si>
  <si>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</si>
  <si>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</si>
  <si>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</si>
  <si>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</si>
  <si>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</si>
  <si>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</si>
  <si>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</si>
  <si>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</si>
  <si>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</si>
  <si>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</si>
  <si>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</si>
  <si>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</si>
  <si>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</si>
  <si>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</si>
  <si>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</si>
  <si>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</si>
  <si>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</si>
  <si>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</si>
  <si>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</si>
  <si>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</si>
  <si>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</si>
  <si>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</si>
  <si>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</si>
  <si>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</si>
  <si>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</si>
  <si>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Imperial Pai Gow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</si>
  <si>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</si>
  <si>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</si>
  <si>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</si>
  <si>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</si>
  <si>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</si>
  <si>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</si>
  <si>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</si>
  <si>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</si>
  <si>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</si>
  <si>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</si>
  <si>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</si>
  <si>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</si>
  <si>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</si>
  <si>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 xml:space="preserve">   4 Card Poker</t>
  </si>
  <si>
    <t>BOAT:     AMERISTAR KC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</si>
  <si>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</si>
  <si>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</si>
  <si>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</si>
  <si>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</si>
  <si>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</si>
  <si>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</si>
  <si>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</si>
  <si>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</si>
  <si>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</si>
  <si>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</si>
  <si>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</si>
  <si>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</si>
  <si>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</si>
  <si>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Let It Ride 3 Card Bonus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</si>
  <si>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</si>
  <si>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</si>
  <si>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</si>
  <si>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</si>
  <si>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</si>
  <si>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</si>
  <si>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</si>
  <si>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</si>
  <si>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</si>
  <si>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</si>
  <si>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</si>
  <si>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</si>
  <si>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</si>
  <si>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</si>
  <si>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Three Card Poker Progressive</t>
  </si>
  <si>
    <t xml:space="preserve">   Lunar Poker</t>
  </si>
  <si>
    <t>BOAT: ISLE OF CAPRI-CAPE GIRARDEAU</t>
  </si>
  <si>
    <t xml:space="preserve">   Super 7</t>
  </si>
  <si>
    <t xml:space="preserve">   Three Card Poker</t>
  </si>
  <si>
    <t xml:space="preserve">   Bix Six Wheel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</si>
  <si>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</si>
  <si>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</si>
  <si>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</si>
  <si>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</si>
  <si>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</si>
  <si>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</si>
  <si>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</si>
  <si>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</si>
  <si>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</si>
  <si>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</si>
  <si>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</si>
  <si>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</si>
  <si>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</si>
  <si>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</si>
  <si>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</si>
  <si>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Straight Up 21</t>
  </si>
  <si>
    <t xml:space="preserve">   3 Card Poker</t>
  </si>
  <si>
    <t xml:space="preserve">   DJ Wild</t>
  </si>
  <si>
    <t xml:space="preserve">   Texas Ultimate</t>
  </si>
  <si>
    <t xml:space="preserve">   Four Card Prime</t>
  </si>
  <si>
    <t xml:space="preserve">   4 Card Frenzy</t>
  </si>
  <si>
    <t xml:space="preserve">   Cajun Stud Poker</t>
  </si>
  <si>
    <t xml:space="preserve">   Four Card Prime PK</t>
  </si>
  <si>
    <t xml:space="preserve">   Cajun Stud</t>
  </si>
  <si>
    <t xml:space="preserve">   Mini Bac Dragon Bonus</t>
  </si>
  <si>
    <t xml:space="preserve">   Heads Up Hold'em</t>
  </si>
  <si>
    <t xml:space="preserve">   Pick Em &amp; Bet Em</t>
  </si>
  <si>
    <t xml:space="preserve">   21 plus 3 Extreme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</si>
  <si>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</si>
  <si>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</si>
  <si>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</si>
  <si>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</si>
  <si>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Free Bet Blackjack</t>
  </si>
  <si>
    <t xml:space="preserve">   Sic Bo</t>
  </si>
  <si>
    <t xml:space="preserve">   DJ Wild Poker</t>
  </si>
  <si>
    <t>MONTH ENDED:    FEBRUARY 2018</t>
  </si>
  <si>
    <t xml:space="preserve">   Fortune 7</t>
  </si>
  <si>
    <t xml:space="preserve">   Dai Baccarat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</si>
</sst>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8"/>
      <name val="Arial"/>
      <family val="0"/>
    </font>
    <font>
      <b/>
      <u val="single"/>
      <sz val="18"/>
      <name val="Arial"/>
      <family val="0"/>
    </font>
    <font>
      <u val="single"/>
      <sz val="12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sz val="10"/>
      <name val="Arial"/>
      <family val="0"/>
    </font>
    <font>
      <sz val="11"/>
      <name val="Arial"/>
      <family val="0"/>
    </font>
    <font>
      <b/>
      <sz val="11"/>
      <color indexed="8"/>
      <name val="Arial"/>
      <family val="0"/>
    </font>
    <font>
      <i/>
      <sz val="11"/>
      <name val="Arial"/>
      <family val="0"/>
    </font>
    <font>
      <b/>
      <sz val="12"/>
      <name val="Arial"/>
      <family val="0"/>
    </font>
    <font>
      <b/>
      <u val="single"/>
      <sz val="14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0"/>
    </font>
    <font>
      <b/>
      <u val="single"/>
      <sz val="16"/>
      <name val="Arial"/>
      <family val="0"/>
    </font>
    <font>
      <b/>
      <sz val="16"/>
      <name val="Arial"/>
      <family val="0"/>
    </font>
    <font>
      <sz val="8"/>
      <name val="Arial"/>
      <family val="0"/>
    </font>
    <font>
      <b/>
      <u val="single"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7"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NumberFormat="1" applyFont="1" applyFill="1" applyAlignment="1">
      <alignment horizontal="centerContinuous"/>
    </xf>
    <xf numFmtId="0" fontId="11" fillId="0" borderId="10" xfId="0" applyNumberFormat="1" applyFont="1" applyBorder="1" applyAlignment="1" applyProtection="1">
      <alignment/>
      <protection locked="0"/>
    </xf>
    <xf numFmtId="0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4" fontId="12" fillId="0" borderId="12" xfId="0" applyNumberFormat="1" applyFont="1" applyBorder="1" applyAlignment="1" applyProtection="1">
      <alignment/>
      <protection locked="0"/>
    </xf>
    <xf numFmtId="0" fontId="14" fillId="0" borderId="12" xfId="0" applyNumberFormat="1" applyFont="1" applyBorder="1" applyAlignment="1">
      <alignment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" fontId="12" fillId="33" borderId="12" xfId="0" applyNumberFormat="1" applyFont="1" applyFill="1" applyBorder="1" applyAlignment="1" applyProtection="1">
      <alignment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0" fontId="14" fillId="34" borderId="12" xfId="0" applyNumberFormat="1" applyFont="1" applyFill="1" applyBorder="1" applyAlignment="1">
      <alignment/>
    </xf>
    <xf numFmtId="0" fontId="12" fillId="34" borderId="10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Border="1" applyAlignment="1">
      <alignment horizontal="left"/>
    </xf>
    <xf numFmtId="0" fontId="15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" fontId="15" fillId="33" borderId="12" xfId="0" applyNumberFormat="1" applyFont="1" applyFill="1" applyBorder="1" applyAlignment="1">
      <alignment horizontal="center"/>
    </xf>
    <xf numFmtId="4" fontId="15" fillId="33" borderId="12" xfId="0" applyNumberFormat="1" applyFont="1" applyFill="1" applyBorder="1" applyAlignment="1">
      <alignment/>
    </xf>
    <xf numFmtId="164" fontId="15" fillId="0" borderId="12" xfId="0" applyNumberFormat="1" applyFont="1" applyBorder="1" applyAlignment="1" applyProtection="1">
      <alignment/>
      <protection locked="0"/>
    </xf>
    <xf numFmtId="0" fontId="12" fillId="0" borderId="0" xfId="0" applyNumberFormat="1" applyFont="1" applyAlignment="1">
      <alignment/>
    </xf>
    <xf numFmtId="0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Continuous"/>
    </xf>
    <xf numFmtId="0" fontId="16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33" borderId="12" xfId="0" applyNumberFormat="1" applyFont="1" applyFill="1" applyBorder="1" applyAlignment="1" applyProtection="1">
      <alignment/>
      <protection locked="0"/>
    </xf>
    <xf numFmtId="0" fontId="12" fillId="33" borderId="10" xfId="0" applyNumberFormat="1" applyFont="1" applyFill="1" applyBorder="1" applyAlignment="1" applyProtection="1">
      <alignment/>
      <protection locked="0"/>
    </xf>
    <xf numFmtId="0" fontId="10" fillId="33" borderId="12" xfId="0" applyNumberFormat="1" applyFont="1" applyFill="1" applyBorder="1" applyAlignment="1" applyProtection="1">
      <alignment horizontal="left"/>
      <protection locked="0"/>
    </xf>
    <xf numFmtId="0" fontId="12" fillId="33" borderId="10" xfId="0" applyNumberFormat="1" applyFont="1" applyFill="1" applyBorder="1" applyAlignment="1" applyProtection="1">
      <alignment horizontal="centerContinuous"/>
      <protection locked="0"/>
    </xf>
    <xf numFmtId="0" fontId="14" fillId="0" borderId="12" xfId="0" applyNumberFormat="1" applyFont="1" applyBorder="1" applyAlignment="1">
      <alignment horizontal="left"/>
    </xf>
    <xf numFmtId="0" fontId="10" fillId="34" borderId="12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Alignment="1">
      <alignment/>
    </xf>
    <xf numFmtId="0" fontId="1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164" fontId="15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0" fontId="12" fillId="33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1" fillId="0" borderId="10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NumberFormat="1" applyFont="1" applyAlignment="1" applyProtection="1">
      <alignment/>
      <protection locked="0"/>
    </xf>
    <xf numFmtId="8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21" fillId="0" borderId="13" xfId="0" applyNumberFormat="1" applyFont="1" applyBorder="1" applyAlignment="1">
      <alignment/>
    </xf>
    <xf numFmtId="3" fontId="18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21" fillId="0" borderId="16" xfId="0" applyNumberFormat="1" applyFont="1" applyBorder="1" applyAlignment="1">
      <alignment/>
    </xf>
    <xf numFmtId="4" fontId="18" fillId="0" borderId="12" xfId="0" applyNumberFormat="1" applyFont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0" fontId="21" fillId="35" borderId="16" xfId="0" applyNumberFormat="1" applyFont="1" applyFill="1" applyBorder="1" applyAlignment="1">
      <alignment/>
    </xf>
    <xf numFmtId="4" fontId="17" fillId="35" borderId="12" xfId="0" applyNumberFormat="1" applyFont="1" applyFill="1" applyBorder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164" fontId="18" fillId="35" borderId="12" xfId="0" applyNumberFormat="1" applyFont="1" applyFill="1" applyBorder="1" applyAlignment="1">
      <alignment horizontal="center"/>
    </xf>
    <xf numFmtId="0" fontId="18" fillId="0" borderId="17" xfId="0" applyNumberFormat="1" applyFont="1" applyBorder="1" applyAlignment="1">
      <alignment/>
    </xf>
    <xf numFmtId="0" fontId="17" fillId="0" borderId="17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7" fillId="33" borderId="0" xfId="0" applyNumberFormat="1" applyFont="1" applyFill="1" applyAlignment="1">
      <alignment/>
    </xf>
    <xf numFmtId="0" fontId="12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23" fillId="0" borderId="0" xfId="0" applyNumberFormat="1" applyFont="1" applyAlignment="1">
      <alignment/>
    </xf>
    <xf numFmtId="164" fontId="15" fillId="0" borderId="18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>
      <alignment horizontal="centerContinuous"/>
    </xf>
    <xf numFmtId="0" fontId="10" fillId="33" borderId="0" xfId="0" applyNumberFormat="1" applyFont="1" applyFill="1" applyBorder="1" applyAlignment="1">
      <alignment horizontal="center"/>
    </xf>
    <xf numFmtId="4" fontId="10" fillId="0" borderId="19" xfId="0" applyNumberFormat="1" applyFont="1" applyBorder="1" applyAlignment="1">
      <alignment horizontal="centerContinuous"/>
    </xf>
    <xf numFmtId="164" fontId="15" fillId="0" borderId="20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>
      <alignment/>
    </xf>
    <xf numFmtId="0" fontId="13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10" fontId="12" fillId="0" borderId="12" xfId="0" applyNumberFormat="1" applyFont="1" applyBorder="1" applyAlignment="1" applyProtection="1">
      <alignment/>
      <protection locked="0"/>
    </xf>
    <xf numFmtId="4" fontId="12" fillId="36" borderId="12" xfId="0" applyNumberFormat="1" applyFont="1" applyFill="1" applyBorder="1" applyAlignment="1" applyProtection="1">
      <alignment/>
      <protection locked="0"/>
    </xf>
    <xf numFmtId="3" fontId="12" fillId="36" borderId="12" xfId="0" applyNumberFormat="1" applyFont="1" applyFill="1" applyBorder="1" applyAlignment="1" applyProtection="1">
      <alignment horizontal="center"/>
      <protection locked="0"/>
    </xf>
    <xf numFmtId="164" fontId="12" fillId="36" borderId="12" xfId="0" applyNumberFormat="1" applyFont="1" applyFill="1" applyBorder="1" applyAlignment="1" applyProtection="1">
      <alignment/>
      <protection locked="0"/>
    </xf>
    <xf numFmtId="164" fontId="12" fillId="0" borderId="18" xfId="0" applyNumberFormat="1" applyFont="1" applyBorder="1" applyAlignment="1" applyProtection="1">
      <alignment/>
      <protection locked="0"/>
    </xf>
    <xf numFmtId="164" fontId="12" fillId="34" borderId="18" xfId="0" applyNumberFormat="1" applyFont="1" applyFill="1" applyBorder="1" applyAlignment="1" applyProtection="1">
      <alignment/>
      <protection locked="0"/>
    </xf>
    <xf numFmtId="40" fontId="12" fillId="36" borderId="12" xfId="0" applyNumberFormat="1" applyFont="1" applyFill="1" applyBorder="1" applyAlignment="1" applyProtection="1">
      <alignment/>
      <protection locked="0"/>
    </xf>
    <xf numFmtId="40" fontId="12" fillId="0" borderId="12" xfId="0" applyNumberFormat="1" applyFont="1" applyFill="1" applyBorder="1" applyAlignment="1" applyProtection="1">
      <alignment/>
      <protection locked="0"/>
    </xf>
    <xf numFmtId="3" fontId="12" fillId="0" borderId="21" xfId="0" applyNumberFormat="1" applyFont="1" applyBorder="1" applyAlignment="1" applyProtection="1">
      <alignment horizontal="center"/>
      <protection locked="0"/>
    </xf>
    <xf numFmtId="40" fontId="12" fillId="0" borderId="21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0" fontId="10" fillId="33" borderId="21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">
        <v>148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125</v>
      </c>
      <c r="B11" s="13"/>
      <c r="C11" s="14"/>
      <c r="D11" s="15">
        <v>4</v>
      </c>
      <c r="E11" s="16">
        <v>986907</v>
      </c>
      <c r="F11" s="16">
        <v>281709</v>
      </c>
      <c r="G11" s="17">
        <f>F11/E11</f>
        <v>0.2854463490480866</v>
      </c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136</v>
      </c>
      <c r="B13" s="13"/>
      <c r="C13" s="14"/>
      <c r="D13" s="15">
        <v>1</v>
      </c>
      <c r="E13" s="16">
        <v>76782</v>
      </c>
      <c r="F13" s="16">
        <v>25361</v>
      </c>
      <c r="G13" s="17">
        <f>F13/E13</f>
        <v>0.3302987679404027</v>
      </c>
      <c r="H13" s="18"/>
    </row>
    <row r="14" spans="1:8" ht="15.75">
      <c r="A14" s="112" t="s">
        <v>59</v>
      </c>
      <c r="B14" s="13"/>
      <c r="C14" s="14"/>
      <c r="D14" s="15">
        <v>1</v>
      </c>
      <c r="E14" s="16">
        <v>36006</v>
      </c>
      <c r="F14" s="16">
        <v>12958</v>
      </c>
      <c r="G14" s="17">
        <f>F14/E14</f>
        <v>0.3598844637004944</v>
      </c>
      <c r="H14" s="18"/>
    </row>
    <row r="15" spans="1:8" ht="15.75">
      <c r="A15" s="112" t="s">
        <v>141</v>
      </c>
      <c r="B15" s="13"/>
      <c r="C15" s="14"/>
      <c r="D15" s="15">
        <v>1</v>
      </c>
      <c r="E15" s="16">
        <v>113264</v>
      </c>
      <c r="F15" s="16">
        <v>23667</v>
      </c>
      <c r="G15" s="17">
        <f>F15/E15</f>
        <v>0.20895430145500776</v>
      </c>
      <c r="H15" s="18"/>
    </row>
    <row r="16" spans="1:8" ht="15.75">
      <c r="A16" s="112" t="s">
        <v>149</v>
      </c>
      <c r="B16" s="13"/>
      <c r="C16" s="14"/>
      <c r="D16" s="15">
        <v>1</v>
      </c>
      <c r="E16" s="16">
        <v>177274</v>
      </c>
      <c r="F16" s="16">
        <v>25037</v>
      </c>
      <c r="G16" s="17">
        <f>F16/E16</f>
        <v>0.1412333449913693</v>
      </c>
      <c r="H16" s="18"/>
    </row>
    <row r="17" spans="1:8" ht="15.75">
      <c r="A17" s="112" t="s">
        <v>14</v>
      </c>
      <c r="B17" s="13"/>
      <c r="C17" s="14"/>
      <c r="D17" s="15"/>
      <c r="E17" s="16"/>
      <c r="F17" s="16"/>
      <c r="G17" s="17"/>
      <c r="H17" s="18"/>
    </row>
    <row r="18" spans="1:8" ht="15.75">
      <c r="A18" s="112" t="s">
        <v>15</v>
      </c>
      <c r="B18" s="13"/>
      <c r="C18" s="14"/>
      <c r="D18" s="15">
        <v>1</v>
      </c>
      <c r="E18" s="16">
        <v>725759</v>
      </c>
      <c r="F18" s="16">
        <v>105963.5</v>
      </c>
      <c r="G18" s="17">
        <f>F18/E18</f>
        <v>0.1460037009530712</v>
      </c>
      <c r="H18" s="18"/>
    </row>
    <row r="19" spans="1:8" ht="15.75">
      <c r="A19" s="112" t="s">
        <v>16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17</v>
      </c>
      <c r="B20" s="13"/>
      <c r="C20" s="14"/>
      <c r="D20" s="15">
        <v>2</v>
      </c>
      <c r="E20" s="16">
        <v>543244</v>
      </c>
      <c r="F20" s="16">
        <v>126406.5</v>
      </c>
      <c r="G20" s="17">
        <f>F20/E20</f>
        <v>0.23268825794670533</v>
      </c>
      <c r="H20" s="18"/>
    </row>
    <row r="21" spans="1:8" ht="15.75">
      <c r="A21" s="112" t="s">
        <v>18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62</v>
      </c>
      <c r="B22" s="13"/>
      <c r="C22" s="14"/>
      <c r="D22" s="15">
        <v>1</v>
      </c>
      <c r="E22" s="16">
        <v>94562</v>
      </c>
      <c r="F22" s="16">
        <v>77010</v>
      </c>
      <c r="G22" s="17">
        <f>F22/E22</f>
        <v>0.8143863285463505</v>
      </c>
      <c r="H22" s="18"/>
    </row>
    <row r="23" spans="1:8" ht="15.75">
      <c r="A23" s="112" t="s">
        <v>20</v>
      </c>
      <c r="B23" s="13"/>
      <c r="C23" s="14"/>
      <c r="D23" s="15">
        <v>5</v>
      </c>
      <c r="E23" s="16">
        <v>1397286</v>
      </c>
      <c r="F23" s="16">
        <v>445726.5</v>
      </c>
      <c r="G23" s="17">
        <f>F23/E23</f>
        <v>0.31899446498426237</v>
      </c>
      <c r="H23" s="18"/>
    </row>
    <row r="24" spans="1:8" ht="15.75">
      <c r="A24" s="112" t="s">
        <v>21</v>
      </c>
      <c r="B24" s="13"/>
      <c r="C24" s="14"/>
      <c r="D24" s="15">
        <v>2</v>
      </c>
      <c r="E24" s="16">
        <v>198924</v>
      </c>
      <c r="F24" s="16">
        <v>32793.5</v>
      </c>
      <c r="G24" s="17">
        <f>F24/E24</f>
        <v>0.16485441676218054</v>
      </c>
      <c r="H24" s="18"/>
    </row>
    <row r="25" spans="1:8" ht="15.75">
      <c r="A25" s="113" t="s">
        <v>22</v>
      </c>
      <c r="B25" s="13"/>
      <c r="C25" s="14"/>
      <c r="D25" s="15">
        <v>3</v>
      </c>
      <c r="E25" s="16">
        <v>569770</v>
      </c>
      <c r="F25" s="16">
        <v>97470.5</v>
      </c>
      <c r="G25" s="17">
        <f>F25/E25</f>
        <v>0.17106990540042474</v>
      </c>
      <c r="H25" s="18"/>
    </row>
    <row r="26" spans="1:8" ht="15.75">
      <c r="A26" s="113" t="s">
        <v>23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24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25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26</v>
      </c>
      <c r="B29" s="13"/>
      <c r="C29" s="14"/>
      <c r="D29" s="15">
        <v>1</v>
      </c>
      <c r="E29" s="19">
        <v>42527</v>
      </c>
      <c r="F29" s="19">
        <v>11597</v>
      </c>
      <c r="G29" s="17">
        <f>F29/E29</f>
        <v>0.27269734521598044</v>
      </c>
      <c r="H29" s="18"/>
    </row>
    <row r="30" spans="1:8" ht="15.75">
      <c r="A30" s="114" t="s">
        <v>27</v>
      </c>
      <c r="B30" s="13"/>
      <c r="C30" s="14"/>
      <c r="D30" s="15">
        <v>1</v>
      </c>
      <c r="E30" s="19">
        <v>238063</v>
      </c>
      <c r="F30" s="16">
        <v>66376</v>
      </c>
      <c r="G30" s="17">
        <f>F30/E30</f>
        <v>0.27881695181527577</v>
      </c>
      <c r="H30" s="18"/>
    </row>
    <row r="31" spans="1:8" ht="15.75">
      <c r="A31" s="114" t="s">
        <v>28</v>
      </c>
      <c r="B31" s="13"/>
      <c r="C31" s="14"/>
      <c r="D31" s="15">
        <v>16</v>
      </c>
      <c r="E31" s="19">
        <v>2403571</v>
      </c>
      <c r="F31" s="19">
        <v>655857.5</v>
      </c>
      <c r="G31" s="17">
        <f>F31/E31</f>
        <v>0.272867953557436</v>
      </c>
      <c r="H31" s="18"/>
    </row>
    <row r="32" spans="1:8" ht="15.75">
      <c r="A32" s="114" t="s">
        <v>143</v>
      </c>
      <c r="B32" s="13"/>
      <c r="C32" s="14"/>
      <c r="D32" s="15"/>
      <c r="E32" s="19"/>
      <c r="F32" s="19"/>
      <c r="G32" s="17"/>
      <c r="H32" s="18"/>
    </row>
    <row r="33" spans="1:8" ht="15.75">
      <c r="A33" s="114" t="s">
        <v>116</v>
      </c>
      <c r="B33" s="13"/>
      <c r="C33" s="14"/>
      <c r="D33" s="15">
        <v>1</v>
      </c>
      <c r="E33" s="19">
        <v>185913</v>
      </c>
      <c r="F33" s="19">
        <v>68136</v>
      </c>
      <c r="G33" s="17">
        <f>F33/E33</f>
        <v>0.36649400526052506</v>
      </c>
      <c r="H33" s="18"/>
    </row>
    <row r="34" spans="1:8" ht="15.75">
      <c r="A34" s="114" t="s">
        <v>29</v>
      </c>
      <c r="B34" s="13"/>
      <c r="C34" s="14"/>
      <c r="D34" s="15">
        <v>1</v>
      </c>
      <c r="E34" s="19">
        <v>231356</v>
      </c>
      <c r="F34" s="19">
        <v>46106.5</v>
      </c>
      <c r="G34" s="17">
        <f>F34/E34</f>
        <v>0.19928811009872233</v>
      </c>
      <c r="H34" s="18"/>
    </row>
    <row r="35" spans="1:8" ht="15">
      <c r="A35" s="20" t="s">
        <v>30</v>
      </c>
      <c r="B35" s="13"/>
      <c r="C35" s="14"/>
      <c r="D35" s="21"/>
      <c r="E35" s="22"/>
      <c r="F35" s="16"/>
      <c r="G35" s="23"/>
      <c r="H35" s="18"/>
    </row>
    <row r="36" spans="1:8" ht="15">
      <c r="A36" s="20" t="s">
        <v>31</v>
      </c>
      <c r="B36" s="13"/>
      <c r="C36" s="14"/>
      <c r="D36" s="21"/>
      <c r="E36" s="22"/>
      <c r="F36" s="19"/>
      <c r="G36" s="23"/>
      <c r="H36" s="18"/>
    </row>
    <row r="37" spans="1:8" ht="15">
      <c r="A37" s="20" t="s">
        <v>32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33</v>
      </c>
      <c r="B39" s="28"/>
      <c r="C39" s="29"/>
      <c r="D39" s="30">
        <f>SUM(D9:D38)</f>
        <v>42</v>
      </c>
      <c r="E39" s="31">
        <f>SUM(E9:E38)</f>
        <v>8021208</v>
      </c>
      <c r="F39" s="31">
        <f>SUM(F9:F38)</f>
        <v>2102175.5</v>
      </c>
      <c r="G39" s="32">
        <f>F39/E39</f>
        <v>0.26207717091989136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34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35</v>
      </c>
      <c r="F42" s="39" t="s">
        <v>35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36</v>
      </c>
      <c r="F43" s="41" t="s">
        <v>8</v>
      </c>
      <c r="G43" s="41" t="s">
        <v>37</v>
      </c>
      <c r="H43" s="2"/>
    </row>
    <row r="44" spans="1:8" ht="15.75">
      <c r="A44" s="45" t="s">
        <v>38</v>
      </c>
      <c r="B44" s="46"/>
      <c r="C44" s="14"/>
      <c r="D44" s="15">
        <v>121</v>
      </c>
      <c r="E44" s="16">
        <v>10654299.1</v>
      </c>
      <c r="F44" s="16">
        <v>657459.31</v>
      </c>
      <c r="G44" s="17">
        <f aca="true" t="shared" si="0" ref="G44:G50">1-(+F44/E44)</f>
        <v>0.9382916413525504</v>
      </c>
      <c r="H44" s="18"/>
    </row>
    <row r="45" spans="1:8" ht="15.75">
      <c r="A45" s="45" t="s">
        <v>39</v>
      </c>
      <c r="B45" s="46"/>
      <c r="C45" s="14"/>
      <c r="D45" s="15">
        <v>4</v>
      </c>
      <c r="E45" s="16">
        <v>2053022.34</v>
      </c>
      <c r="F45" s="16">
        <v>173354.39</v>
      </c>
      <c r="G45" s="17">
        <f t="shared" si="0"/>
        <v>0.9155613718260854</v>
      </c>
      <c r="H45" s="18"/>
    </row>
    <row r="46" spans="1:8" ht="15.75">
      <c r="A46" s="45" t="s">
        <v>40</v>
      </c>
      <c r="B46" s="46"/>
      <c r="C46" s="14"/>
      <c r="D46" s="15">
        <v>139</v>
      </c>
      <c r="E46" s="16">
        <v>8885201.75</v>
      </c>
      <c r="F46" s="16">
        <v>663716.11</v>
      </c>
      <c r="G46" s="17">
        <f t="shared" si="0"/>
        <v>0.9253009522265491</v>
      </c>
      <c r="H46" s="18"/>
    </row>
    <row r="47" spans="1:8" ht="15.75">
      <c r="A47" s="45" t="s">
        <v>41</v>
      </c>
      <c r="B47" s="46"/>
      <c r="C47" s="14"/>
      <c r="D47" s="15">
        <v>9</v>
      </c>
      <c r="E47" s="16">
        <v>1462125.5</v>
      </c>
      <c r="F47" s="16">
        <v>91755.99</v>
      </c>
      <c r="G47" s="17">
        <f t="shared" si="0"/>
        <v>0.9372447919142372</v>
      </c>
      <c r="H47" s="18"/>
    </row>
    <row r="48" spans="1:8" ht="15.75">
      <c r="A48" s="45" t="s">
        <v>42</v>
      </c>
      <c r="B48" s="46"/>
      <c r="C48" s="14"/>
      <c r="D48" s="15">
        <v>161</v>
      </c>
      <c r="E48" s="16">
        <v>12179624.73</v>
      </c>
      <c r="F48" s="16">
        <v>1064022.82</v>
      </c>
      <c r="G48" s="17">
        <f t="shared" si="0"/>
        <v>0.9126391129786475</v>
      </c>
      <c r="H48" s="18"/>
    </row>
    <row r="49" spans="1:8" ht="15.75">
      <c r="A49" s="45" t="s">
        <v>43</v>
      </c>
      <c r="B49" s="46"/>
      <c r="C49" s="14"/>
      <c r="D49" s="15">
        <v>16</v>
      </c>
      <c r="E49" s="16">
        <v>1589340</v>
      </c>
      <c r="F49" s="16">
        <v>161713</v>
      </c>
      <c r="G49" s="17">
        <f t="shared" si="0"/>
        <v>0.8982514754552204</v>
      </c>
      <c r="H49" s="18"/>
    </row>
    <row r="50" spans="1:8" ht="15.75">
      <c r="A50" s="45" t="s">
        <v>44</v>
      </c>
      <c r="B50" s="46"/>
      <c r="C50" s="14"/>
      <c r="D50" s="15">
        <v>18</v>
      </c>
      <c r="E50" s="16">
        <v>1424856.31</v>
      </c>
      <c r="F50" s="16">
        <v>108836.61</v>
      </c>
      <c r="G50" s="17">
        <f t="shared" si="0"/>
        <v>0.9236157293643175</v>
      </c>
      <c r="H50" s="18"/>
    </row>
    <row r="51" spans="1:8" ht="15.75">
      <c r="A51" s="45" t="s">
        <v>45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46</v>
      </c>
      <c r="B52" s="46"/>
      <c r="C52" s="14"/>
      <c r="D52" s="15">
        <v>1</v>
      </c>
      <c r="E52" s="16">
        <v>27975</v>
      </c>
      <c r="F52" s="16">
        <v>9325</v>
      </c>
      <c r="G52" s="17">
        <f>1-(+F52/E52)</f>
        <v>0.6666666666666667</v>
      </c>
      <c r="H52" s="18"/>
    </row>
    <row r="53" spans="1:8" ht="15.75">
      <c r="A53" s="47" t="s">
        <v>68</v>
      </c>
      <c r="B53" s="48"/>
      <c r="C53" s="14"/>
      <c r="D53" s="15">
        <v>1010</v>
      </c>
      <c r="E53" s="16">
        <v>76382191.69</v>
      </c>
      <c r="F53" s="16">
        <v>8764072.01</v>
      </c>
      <c r="G53" s="17">
        <f>1-(+F53/E53)</f>
        <v>0.8852602705409487</v>
      </c>
      <c r="H53" s="18"/>
    </row>
    <row r="54" spans="1:8" ht="15.75">
      <c r="A54" s="47" t="s">
        <v>69</v>
      </c>
      <c r="B54" s="48"/>
      <c r="C54" s="14"/>
      <c r="D54" s="15"/>
      <c r="E54" s="16"/>
      <c r="F54" s="16"/>
      <c r="G54" s="17"/>
      <c r="H54" s="18"/>
    </row>
    <row r="55" spans="1:8" ht="15">
      <c r="A55" s="49" t="s">
        <v>47</v>
      </c>
      <c r="B55" s="48"/>
      <c r="C55" s="14"/>
      <c r="D55" s="21"/>
      <c r="E55" s="26"/>
      <c r="F55" s="16"/>
      <c r="G55" s="23"/>
      <c r="H55" s="18"/>
    </row>
    <row r="56" spans="1:8" ht="15">
      <c r="A56" s="20" t="s">
        <v>48</v>
      </c>
      <c r="B56" s="46"/>
      <c r="C56" s="14"/>
      <c r="D56" s="21"/>
      <c r="E56" s="26"/>
      <c r="F56" s="16"/>
      <c r="G56" s="23"/>
      <c r="H56" s="18"/>
    </row>
    <row r="57" spans="1:8" ht="15">
      <c r="A57" s="20" t="s">
        <v>49</v>
      </c>
      <c r="B57" s="46"/>
      <c r="C57" s="14"/>
      <c r="D57" s="21"/>
      <c r="E57" s="22"/>
      <c r="F57" s="19"/>
      <c r="G57" s="23"/>
      <c r="H57" s="18"/>
    </row>
    <row r="58" spans="1:8" ht="15">
      <c r="A58" s="20" t="s">
        <v>32</v>
      </c>
      <c r="B58" s="46"/>
      <c r="C58" s="14"/>
      <c r="D58" s="21"/>
      <c r="E58" s="22"/>
      <c r="F58" s="19"/>
      <c r="G58" s="23"/>
      <c r="H58" s="18"/>
    </row>
    <row r="59" spans="1:8" ht="15.75">
      <c r="A59" s="50"/>
      <c r="B59" s="25"/>
      <c r="C59" s="14"/>
      <c r="D59" s="21"/>
      <c r="E59" s="26"/>
      <c r="F59" s="26"/>
      <c r="G59" s="23"/>
      <c r="H59" s="18"/>
    </row>
    <row r="60" spans="1:8" ht="15.75">
      <c r="A60" s="28" t="s">
        <v>50</v>
      </c>
      <c r="B60" s="28"/>
      <c r="C60" s="29"/>
      <c r="D60" s="30">
        <f>SUM(D44:D56)</f>
        <v>1479</v>
      </c>
      <c r="E60" s="31">
        <f>SUM(E44:E59)</f>
        <v>114658636.42</v>
      </c>
      <c r="F60" s="31">
        <f>SUM(F44:F59)</f>
        <v>11694255.24</v>
      </c>
      <c r="G60" s="32">
        <f>1-(+F60/E60)</f>
        <v>0.8980080733110816</v>
      </c>
      <c r="H60" s="18"/>
    </row>
    <row r="61" spans="1:8" ht="15">
      <c r="A61" s="51"/>
      <c r="B61" s="51"/>
      <c r="C61" s="51"/>
      <c r="D61" s="52"/>
      <c r="E61" s="53"/>
      <c r="F61" s="54"/>
      <c r="G61" s="54"/>
      <c r="H61" s="2"/>
    </row>
    <row r="62" spans="1:8" ht="18">
      <c r="A62" s="55" t="s">
        <v>51</v>
      </c>
      <c r="B62" s="56"/>
      <c r="C62" s="56"/>
      <c r="D62" s="56"/>
      <c r="E62" s="56"/>
      <c r="F62" s="57">
        <f>F60+F39</f>
        <v>13796430.74</v>
      </c>
      <c r="G62" s="56"/>
      <c r="H62" s="2"/>
    </row>
    <row r="63" spans="1:8" ht="18">
      <c r="A63" s="58"/>
      <c r="B63" s="59"/>
      <c r="C63" s="59"/>
      <c r="D63" s="59"/>
      <c r="E63" s="59"/>
      <c r="F63" s="57"/>
      <c r="G63" s="59"/>
      <c r="H63" s="2"/>
    </row>
    <row r="64" spans="1:8" ht="15.75">
      <c r="A64" s="4" t="s">
        <v>52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53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54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55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FEBRUARY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94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19"/>
      <c r="H9" s="18"/>
    </row>
    <row r="10" spans="1:8" ht="15.75">
      <c r="A10" s="112" t="s">
        <v>11</v>
      </c>
      <c r="B10" s="13"/>
      <c r="C10" s="14"/>
      <c r="D10" s="15">
        <v>3</v>
      </c>
      <c r="E10" s="16">
        <v>1232004</v>
      </c>
      <c r="F10" s="16">
        <v>341241.5</v>
      </c>
      <c r="G10" s="119">
        <f>F10/E10</f>
        <v>0.27698083772455284</v>
      </c>
      <c r="H10" s="18"/>
    </row>
    <row r="11" spans="1:8" ht="15.75">
      <c r="A11" s="112" t="s">
        <v>146</v>
      </c>
      <c r="B11" s="13"/>
      <c r="C11" s="14"/>
      <c r="D11" s="15"/>
      <c r="E11" s="16"/>
      <c r="F11" s="16"/>
      <c r="G11" s="119"/>
      <c r="H11" s="18"/>
    </row>
    <row r="12" spans="1:8" ht="15.75">
      <c r="A12" s="112" t="s">
        <v>27</v>
      </c>
      <c r="B12" s="13"/>
      <c r="C12" s="14"/>
      <c r="D12" s="15">
        <v>1</v>
      </c>
      <c r="E12" s="16">
        <v>111113</v>
      </c>
      <c r="F12" s="16">
        <v>47055</v>
      </c>
      <c r="G12" s="119">
        <f>F12/E12</f>
        <v>0.42348780070738795</v>
      </c>
      <c r="H12" s="18"/>
    </row>
    <row r="13" spans="1:8" ht="15.75">
      <c r="A13" s="112" t="s">
        <v>85</v>
      </c>
      <c r="B13" s="13"/>
      <c r="C13" s="14"/>
      <c r="D13" s="15"/>
      <c r="E13" s="16"/>
      <c r="F13" s="16"/>
      <c r="G13" s="119"/>
      <c r="H13" s="18"/>
    </row>
    <row r="14" spans="1:8" ht="15.75">
      <c r="A14" s="112" t="s">
        <v>125</v>
      </c>
      <c r="B14" s="13"/>
      <c r="C14" s="14"/>
      <c r="D14" s="15"/>
      <c r="E14" s="16"/>
      <c r="F14" s="16"/>
      <c r="G14" s="119"/>
      <c r="H14" s="18"/>
    </row>
    <row r="15" spans="1:8" ht="15.75">
      <c r="A15" s="112" t="s">
        <v>127</v>
      </c>
      <c r="B15" s="13"/>
      <c r="C15" s="14"/>
      <c r="D15" s="15">
        <v>22</v>
      </c>
      <c r="E15" s="16">
        <v>3662779</v>
      </c>
      <c r="F15" s="16">
        <v>707765</v>
      </c>
      <c r="G15" s="119">
        <f>F15/E15</f>
        <v>0.1932316964796402</v>
      </c>
      <c r="H15" s="18"/>
    </row>
    <row r="16" spans="1:8" ht="15.75">
      <c r="A16" s="112" t="s">
        <v>132</v>
      </c>
      <c r="B16" s="13"/>
      <c r="C16" s="14"/>
      <c r="D16" s="15"/>
      <c r="E16" s="16"/>
      <c r="F16" s="16"/>
      <c r="G16" s="119"/>
      <c r="H16" s="18"/>
    </row>
    <row r="17" spans="1:8" ht="15.75">
      <c r="A17" s="112" t="s">
        <v>91</v>
      </c>
      <c r="B17" s="13"/>
      <c r="C17" s="14"/>
      <c r="D17" s="15">
        <v>1</v>
      </c>
      <c r="E17" s="16">
        <v>709023</v>
      </c>
      <c r="F17" s="16">
        <v>140010</v>
      </c>
      <c r="G17" s="119">
        <f aca="true" t="shared" si="0" ref="G17:G22">F17/E17</f>
        <v>0.19746891144575</v>
      </c>
      <c r="H17" s="18"/>
    </row>
    <row r="18" spans="1:8" ht="15.75">
      <c r="A18" s="114" t="s">
        <v>136</v>
      </c>
      <c r="B18" s="13"/>
      <c r="C18" s="14"/>
      <c r="D18" s="15"/>
      <c r="E18" s="16"/>
      <c r="F18" s="16"/>
      <c r="G18" s="119"/>
      <c r="H18" s="18"/>
    </row>
    <row r="19" spans="1:8" ht="15.75">
      <c r="A19" s="112" t="s">
        <v>16</v>
      </c>
      <c r="B19" s="13"/>
      <c r="C19" s="14"/>
      <c r="D19" s="15">
        <v>4</v>
      </c>
      <c r="E19" s="16">
        <v>1513563</v>
      </c>
      <c r="F19" s="16">
        <v>166101</v>
      </c>
      <c r="G19" s="119">
        <f t="shared" si="0"/>
        <v>0.10974171540926939</v>
      </c>
      <c r="H19" s="18"/>
    </row>
    <row r="20" spans="1:8" ht="15.75">
      <c r="A20" s="112" t="s">
        <v>66</v>
      </c>
      <c r="B20" s="13"/>
      <c r="C20" s="14"/>
      <c r="D20" s="15">
        <v>1</v>
      </c>
      <c r="E20" s="16">
        <v>46756</v>
      </c>
      <c r="F20" s="16">
        <v>18897</v>
      </c>
      <c r="G20" s="119">
        <f t="shared" si="0"/>
        <v>0.4041620326802977</v>
      </c>
      <c r="H20" s="18"/>
    </row>
    <row r="21" spans="1:8" ht="15.75">
      <c r="A21" s="112" t="s">
        <v>116</v>
      </c>
      <c r="B21" s="13"/>
      <c r="C21" s="14"/>
      <c r="D21" s="15">
        <v>1</v>
      </c>
      <c r="E21" s="16">
        <v>173359</v>
      </c>
      <c r="F21" s="16">
        <v>75129</v>
      </c>
      <c r="G21" s="119">
        <f t="shared" si="0"/>
        <v>0.4333723660150324</v>
      </c>
      <c r="H21" s="18"/>
    </row>
    <row r="22" spans="1:8" ht="15.75">
      <c r="A22" s="112" t="s">
        <v>19</v>
      </c>
      <c r="B22" s="13"/>
      <c r="C22" s="14"/>
      <c r="D22" s="15">
        <v>1</v>
      </c>
      <c r="E22" s="16">
        <v>17567</v>
      </c>
      <c r="F22" s="16">
        <v>4827.71</v>
      </c>
      <c r="G22" s="119">
        <f t="shared" si="0"/>
        <v>0.27481698639494506</v>
      </c>
      <c r="H22" s="18"/>
    </row>
    <row r="23" spans="1:8" ht="15.75">
      <c r="A23" s="112" t="s">
        <v>138</v>
      </c>
      <c r="B23" s="13"/>
      <c r="C23" s="14"/>
      <c r="D23" s="15"/>
      <c r="E23" s="16"/>
      <c r="F23" s="16"/>
      <c r="G23" s="119"/>
      <c r="H23" s="18"/>
    </row>
    <row r="24" spans="1:8" ht="15.75">
      <c r="A24" s="112" t="s">
        <v>20</v>
      </c>
      <c r="B24" s="13"/>
      <c r="C24" s="14"/>
      <c r="D24" s="15"/>
      <c r="E24" s="16"/>
      <c r="F24" s="16"/>
      <c r="G24" s="119"/>
      <c r="H24" s="18"/>
    </row>
    <row r="25" spans="1:8" ht="15.75">
      <c r="A25" s="113" t="s">
        <v>22</v>
      </c>
      <c r="B25" s="13"/>
      <c r="C25" s="14"/>
      <c r="D25" s="15">
        <v>4</v>
      </c>
      <c r="E25" s="16">
        <v>1075596</v>
      </c>
      <c r="F25" s="16">
        <v>263011</v>
      </c>
      <c r="G25" s="119">
        <f>F25/E25</f>
        <v>0.24452582568176157</v>
      </c>
      <c r="H25" s="18"/>
    </row>
    <row r="26" spans="1:8" ht="15.75">
      <c r="A26" s="113" t="s">
        <v>23</v>
      </c>
      <c r="B26" s="13"/>
      <c r="C26" s="14"/>
      <c r="D26" s="15">
        <v>10</v>
      </c>
      <c r="E26" s="16">
        <v>153275</v>
      </c>
      <c r="F26" s="16">
        <v>153275</v>
      </c>
      <c r="G26" s="119">
        <f>F26/E26</f>
        <v>1</v>
      </c>
      <c r="H26" s="18"/>
    </row>
    <row r="27" spans="1:8" ht="15.75">
      <c r="A27" s="114" t="s">
        <v>24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25</v>
      </c>
      <c r="B28" s="13"/>
      <c r="C28" s="14"/>
      <c r="D28" s="15"/>
      <c r="E28" s="16">
        <v>37024</v>
      </c>
      <c r="F28" s="16">
        <v>9274</v>
      </c>
      <c r="G28" s="119">
        <f aca="true" t="shared" si="1" ref="G28:G34">F28/E28</f>
        <v>0.25048617113223853</v>
      </c>
      <c r="H28" s="18"/>
    </row>
    <row r="29" spans="1:8" ht="15.75">
      <c r="A29" s="114" t="s">
        <v>26</v>
      </c>
      <c r="B29" s="13"/>
      <c r="C29" s="14"/>
      <c r="D29" s="15">
        <v>1</v>
      </c>
      <c r="E29" s="16">
        <v>173314</v>
      </c>
      <c r="F29" s="16">
        <v>26406.58</v>
      </c>
      <c r="G29" s="119">
        <f t="shared" si="1"/>
        <v>0.15236264814152348</v>
      </c>
      <c r="H29" s="18"/>
    </row>
    <row r="30" spans="1:8" ht="15.75">
      <c r="A30" s="114" t="s">
        <v>76</v>
      </c>
      <c r="B30" s="13"/>
      <c r="C30" s="14"/>
      <c r="D30" s="15">
        <v>1</v>
      </c>
      <c r="E30" s="16">
        <v>131250</v>
      </c>
      <c r="F30" s="16">
        <v>38188</v>
      </c>
      <c r="G30" s="119">
        <f t="shared" si="1"/>
        <v>0.2909561904761905</v>
      </c>
      <c r="H30" s="18"/>
    </row>
    <row r="31" spans="1:8" ht="15.75">
      <c r="A31" s="114" t="s">
        <v>93</v>
      </c>
      <c r="B31" s="13"/>
      <c r="C31" s="14"/>
      <c r="D31" s="15">
        <v>1</v>
      </c>
      <c r="E31" s="16">
        <v>182759</v>
      </c>
      <c r="F31" s="16">
        <v>56143</v>
      </c>
      <c r="G31" s="119">
        <f t="shared" si="1"/>
        <v>0.30719690959131973</v>
      </c>
      <c r="H31" s="18"/>
    </row>
    <row r="32" spans="1:8" ht="15.75">
      <c r="A32" s="114" t="s">
        <v>130</v>
      </c>
      <c r="B32" s="13"/>
      <c r="C32" s="14"/>
      <c r="D32" s="15"/>
      <c r="E32" s="16"/>
      <c r="F32" s="16"/>
      <c r="G32" s="119"/>
      <c r="H32" s="18"/>
    </row>
    <row r="33" spans="1:8" ht="15.75">
      <c r="A33" s="114" t="s">
        <v>29</v>
      </c>
      <c r="B33" s="13"/>
      <c r="C33" s="14"/>
      <c r="D33" s="15">
        <v>2</v>
      </c>
      <c r="E33" s="16">
        <v>376655</v>
      </c>
      <c r="F33" s="16">
        <v>122798.36</v>
      </c>
      <c r="G33" s="119">
        <f t="shared" si="1"/>
        <v>0.32602344320399307</v>
      </c>
      <c r="H33" s="18"/>
    </row>
    <row r="34" spans="1:8" ht="15.75">
      <c r="A34" s="114" t="s">
        <v>89</v>
      </c>
      <c r="B34" s="13"/>
      <c r="C34" s="14"/>
      <c r="D34" s="15">
        <v>5</v>
      </c>
      <c r="E34" s="16">
        <v>2687028</v>
      </c>
      <c r="F34" s="16">
        <v>186099</v>
      </c>
      <c r="G34" s="119">
        <f t="shared" si="1"/>
        <v>0.06925830322572002</v>
      </c>
      <c r="H34" s="18"/>
    </row>
    <row r="35" spans="1:8" ht="15">
      <c r="A35" s="20" t="s">
        <v>30</v>
      </c>
      <c r="B35" s="13"/>
      <c r="C35" s="14"/>
      <c r="D35" s="21"/>
      <c r="E35" s="70">
        <v>17940</v>
      </c>
      <c r="F35" s="16">
        <v>3588</v>
      </c>
      <c r="G35" s="120"/>
      <c r="H35" s="18"/>
    </row>
    <row r="36" spans="1:8" ht="15">
      <c r="A36" s="20" t="s">
        <v>49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32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33</v>
      </c>
      <c r="B39" s="28"/>
      <c r="C39" s="29"/>
      <c r="D39" s="30">
        <f>SUM(D9:D38)</f>
        <v>58</v>
      </c>
      <c r="E39" s="31">
        <f>SUM(E9:E38)</f>
        <v>12301005</v>
      </c>
      <c r="F39" s="31">
        <f>SUM(F9:F38)</f>
        <v>2359809.15</v>
      </c>
      <c r="G39" s="107">
        <f>F39/E39</f>
        <v>0.19183872781126418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34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35</v>
      </c>
      <c r="F42" s="39" t="s">
        <v>35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36</v>
      </c>
      <c r="F43" s="41" t="s">
        <v>8</v>
      </c>
      <c r="G43" s="110" t="s">
        <v>37</v>
      </c>
      <c r="H43" s="2"/>
    </row>
    <row r="44" spans="1:8" ht="15.75">
      <c r="A44" s="45" t="s">
        <v>38</v>
      </c>
      <c r="B44" s="46"/>
      <c r="C44" s="14"/>
      <c r="D44" s="15">
        <v>94</v>
      </c>
      <c r="E44" s="122">
        <v>8450622.85</v>
      </c>
      <c r="F44" s="16">
        <v>491371.27</v>
      </c>
      <c r="G44" s="119">
        <f>1-(+F44/E44)</f>
        <v>0.9418538398030626</v>
      </c>
      <c r="H44" s="18"/>
    </row>
    <row r="45" spans="1:8" ht="15.75">
      <c r="A45" s="45" t="s">
        <v>39</v>
      </c>
      <c r="B45" s="46"/>
      <c r="C45" s="14"/>
      <c r="D45" s="15">
        <v>3</v>
      </c>
      <c r="E45" s="122">
        <v>93756.2</v>
      </c>
      <c r="F45" s="16">
        <v>28986.3</v>
      </c>
      <c r="G45" s="119">
        <f>1-(+F45/E45)</f>
        <v>0.6908332462279828</v>
      </c>
      <c r="H45" s="18"/>
    </row>
    <row r="46" spans="1:8" ht="15.75">
      <c r="A46" s="45" t="s">
        <v>40</v>
      </c>
      <c r="B46" s="46"/>
      <c r="C46" s="14"/>
      <c r="D46" s="15">
        <v>175</v>
      </c>
      <c r="E46" s="122">
        <v>10672292.5</v>
      </c>
      <c r="F46" s="16">
        <v>628541.43</v>
      </c>
      <c r="G46" s="119">
        <f>1-(+F46/E46)</f>
        <v>0.941105303288867</v>
      </c>
      <c r="H46" s="18"/>
    </row>
    <row r="47" spans="1:8" ht="15.75">
      <c r="A47" s="45" t="s">
        <v>41</v>
      </c>
      <c r="B47" s="46"/>
      <c r="C47" s="14"/>
      <c r="D47" s="15">
        <v>6</v>
      </c>
      <c r="E47" s="122">
        <v>3944210.75</v>
      </c>
      <c r="F47" s="16">
        <v>135038.75</v>
      </c>
      <c r="G47" s="119">
        <f>1-(+F47/E47)</f>
        <v>0.9657627955098494</v>
      </c>
      <c r="H47" s="18"/>
    </row>
    <row r="48" spans="1:8" ht="15.75">
      <c r="A48" s="45" t="s">
        <v>42</v>
      </c>
      <c r="B48" s="46"/>
      <c r="C48" s="14"/>
      <c r="D48" s="15">
        <v>109</v>
      </c>
      <c r="E48" s="122">
        <v>11613990.74</v>
      </c>
      <c r="F48" s="16">
        <v>908478.08</v>
      </c>
      <c r="G48" s="119">
        <f aca="true" t="shared" si="2" ref="G48:G54">1-(+F48/E48)</f>
        <v>0.9217772684395993</v>
      </c>
      <c r="H48" s="18"/>
    </row>
    <row r="49" spans="1:8" ht="15.75">
      <c r="A49" s="45" t="s">
        <v>43</v>
      </c>
      <c r="B49" s="46"/>
      <c r="C49" s="14"/>
      <c r="D49" s="15">
        <v>4</v>
      </c>
      <c r="E49" s="122">
        <v>435718</v>
      </c>
      <c r="F49" s="16">
        <v>22096</v>
      </c>
      <c r="G49" s="119">
        <f t="shared" si="2"/>
        <v>0.9492883011489083</v>
      </c>
      <c r="H49" s="18"/>
    </row>
    <row r="50" spans="1:8" ht="15.75">
      <c r="A50" s="45" t="s">
        <v>44</v>
      </c>
      <c r="B50" s="46"/>
      <c r="C50" s="14"/>
      <c r="D50" s="15">
        <v>24</v>
      </c>
      <c r="E50" s="122">
        <v>3232682</v>
      </c>
      <c r="F50" s="16">
        <v>136530.86</v>
      </c>
      <c r="G50" s="119">
        <f t="shared" si="2"/>
        <v>0.9577654529582558</v>
      </c>
      <c r="H50" s="18"/>
    </row>
    <row r="51" spans="1:8" ht="15.75">
      <c r="A51" s="45" t="s">
        <v>45</v>
      </c>
      <c r="B51" s="46"/>
      <c r="C51" s="14"/>
      <c r="D51" s="15"/>
      <c r="E51" s="122"/>
      <c r="F51" s="16"/>
      <c r="G51" s="119"/>
      <c r="H51" s="18"/>
    </row>
    <row r="52" spans="1:8" ht="15.75">
      <c r="A52" s="78" t="s">
        <v>46</v>
      </c>
      <c r="B52" s="46"/>
      <c r="C52" s="14"/>
      <c r="D52" s="15">
        <v>9</v>
      </c>
      <c r="E52" s="122">
        <v>673250</v>
      </c>
      <c r="F52" s="16">
        <v>-18065</v>
      </c>
      <c r="G52" s="119">
        <f t="shared" si="2"/>
        <v>1.0268325287783142</v>
      </c>
      <c r="H52" s="18"/>
    </row>
    <row r="53" spans="1:8" ht="15.75">
      <c r="A53" s="79" t="s">
        <v>67</v>
      </c>
      <c r="B53" s="46"/>
      <c r="C53" s="14"/>
      <c r="D53" s="15"/>
      <c r="E53" s="122"/>
      <c r="F53" s="16"/>
      <c r="G53" s="119"/>
      <c r="H53" s="18"/>
    </row>
    <row r="54" spans="1:8" ht="15.75">
      <c r="A54" s="45" t="s">
        <v>117</v>
      </c>
      <c r="B54" s="46"/>
      <c r="C54" s="14"/>
      <c r="D54" s="15">
        <v>1105</v>
      </c>
      <c r="E54" s="122">
        <v>78325630.16</v>
      </c>
      <c r="F54" s="16">
        <v>9227693.47</v>
      </c>
      <c r="G54" s="119">
        <f t="shared" si="2"/>
        <v>0.8821880723953309</v>
      </c>
      <c r="H54" s="18"/>
    </row>
    <row r="55" spans="1:8" ht="15.75">
      <c r="A55" s="126" t="s">
        <v>118</v>
      </c>
      <c r="B55" s="48"/>
      <c r="C55" s="14"/>
      <c r="D55" s="15"/>
      <c r="E55" s="16"/>
      <c r="F55" s="16"/>
      <c r="G55" s="119"/>
      <c r="H55" s="18"/>
    </row>
    <row r="56" spans="1:8" ht="15.75">
      <c r="A56" s="80"/>
      <c r="B56" s="48"/>
      <c r="C56" s="14"/>
      <c r="D56" s="15"/>
      <c r="E56" s="16"/>
      <c r="F56" s="16"/>
      <c r="G56" s="119"/>
      <c r="H56" s="18"/>
    </row>
    <row r="57" spans="1:8" ht="15">
      <c r="A57" s="20" t="s">
        <v>47</v>
      </c>
      <c r="B57" s="48"/>
      <c r="C57" s="14"/>
      <c r="D57" s="21"/>
      <c r="E57" s="71"/>
      <c r="F57" s="16"/>
      <c r="G57" s="120"/>
      <c r="H57" s="18"/>
    </row>
    <row r="58" spans="1:8" ht="15">
      <c r="A58" s="20" t="s">
        <v>48</v>
      </c>
      <c r="B58" s="46"/>
      <c r="C58" s="14"/>
      <c r="D58" s="21"/>
      <c r="E58" s="71"/>
      <c r="F58" s="16"/>
      <c r="G58" s="120"/>
      <c r="H58" s="18"/>
    </row>
    <row r="59" spans="1:8" ht="15">
      <c r="A59" s="20" t="s">
        <v>49</v>
      </c>
      <c r="B59" s="46"/>
      <c r="C59" s="14"/>
      <c r="D59" s="21"/>
      <c r="E59" s="70"/>
      <c r="F59" s="16"/>
      <c r="G59" s="120"/>
      <c r="H59" s="18"/>
    </row>
    <row r="60" spans="1:8" ht="15">
      <c r="A60" s="20" t="s">
        <v>32</v>
      </c>
      <c r="B60" s="46"/>
      <c r="C60" s="14"/>
      <c r="D60" s="21"/>
      <c r="E60" s="70"/>
      <c r="F60" s="16"/>
      <c r="G60" s="120"/>
      <c r="H60" s="18"/>
    </row>
    <row r="61" spans="1:8" ht="15.75">
      <c r="A61" s="50"/>
      <c r="B61" s="25"/>
      <c r="C61" s="14"/>
      <c r="D61" s="21"/>
      <c r="E61" s="26"/>
      <c r="F61" s="26"/>
      <c r="G61" s="120"/>
      <c r="H61" s="2"/>
    </row>
    <row r="62" spans="1:8" ht="15.75">
      <c r="A62" s="28" t="s">
        <v>50</v>
      </c>
      <c r="B62" s="28"/>
      <c r="C62" s="29"/>
      <c r="D62" s="30">
        <f>SUM(D44:D58)</f>
        <v>1529</v>
      </c>
      <c r="E62" s="31">
        <f>SUM(E44:E61)</f>
        <v>117442153.19999999</v>
      </c>
      <c r="F62" s="31">
        <f>SUM(F44:F61)</f>
        <v>11560671.16</v>
      </c>
      <c r="G62" s="111">
        <f>1-(+F62/E62)</f>
        <v>0.9015628473678222</v>
      </c>
      <c r="H62" s="2"/>
    </row>
    <row r="63" spans="1:8" ht="15">
      <c r="A63" s="51"/>
      <c r="B63" s="51"/>
      <c r="C63" s="51"/>
      <c r="D63" s="52"/>
      <c r="E63" s="53"/>
      <c r="F63" s="54"/>
      <c r="G63" s="54"/>
      <c r="H63" s="2"/>
    </row>
    <row r="64" spans="1:8" ht="18">
      <c r="A64" s="55" t="s">
        <v>51</v>
      </c>
      <c r="B64" s="56"/>
      <c r="C64" s="56"/>
      <c r="D64" s="56"/>
      <c r="E64" s="56"/>
      <c r="F64" s="57">
        <f>F62+F39</f>
        <v>13920480.31</v>
      </c>
      <c r="G64" s="56"/>
      <c r="H64" s="2"/>
    </row>
    <row r="65" spans="1:8" ht="18">
      <c r="A65" s="55"/>
      <c r="B65" s="56"/>
      <c r="C65" s="56"/>
      <c r="D65" s="56"/>
      <c r="E65" s="56"/>
      <c r="F65" s="57"/>
      <c r="G65" s="56"/>
      <c r="H65" s="2"/>
    </row>
    <row r="66" spans="1:8" ht="15.75">
      <c r="A66" s="4" t="s">
        <v>53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54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55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31" bottom="0.25" header="0.5" footer="0.5"/>
  <pageSetup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FEBRUARY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21"/>
      <c r="F9" s="16"/>
      <c r="G9" s="119"/>
      <c r="H9" s="18"/>
    </row>
    <row r="10" spans="1:8" ht="15.75">
      <c r="A10" s="112" t="s">
        <v>11</v>
      </c>
      <c r="B10" s="13"/>
      <c r="C10" s="14"/>
      <c r="D10" s="15">
        <v>3</v>
      </c>
      <c r="E10" s="121">
        <v>319965</v>
      </c>
      <c r="F10" s="16">
        <v>63798</v>
      </c>
      <c r="G10" s="119">
        <f>F10/E10</f>
        <v>0.1993905583423187</v>
      </c>
      <c r="H10" s="18"/>
    </row>
    <row r="11" spans="1:8" ht="15.75">
      <c r="A11" s="112" t="s">
        <v>84</v>
      </c>
      <c r="B11" s="13"/>
      <c r="C11" s="14"/>
      <c r="D11" s="15"/>
      <c r="E11" s="121"/>
      <c r="F11" s="16"/>
      <c r="G11" s="119"/>
      <c r="H11" s="18"/>
    </row>
    <row r="12" spans="1:8" ht="15.75">
      <c r="A12" s="112" t="s">
        <v>27</v>
      </c>
      <c r="B12" s="13"/>
      <c r="C12" s="14"/>
      <c r="D12" s="15"/>
      <c r="E12" s="121"/>
      <c r="F12" s="16"/>
      <c r="G12" s="119"/>
      <c r="H12" s="18"/>
    </row>
    <row r="13" spans="1:8" ht="15.75">
      <c r="A13" s="112" t="s">
        <v>85</v>
      </c>
      <c r="B13" s="13"/>
      <c r="C13" s="14"/>
      <c r="D13" s="15">
        <v>10</v>
      </c>
      <c r="E13" s="121">
        <v>889072</v>
      </c>
      <c r="F13" s="16">
        <v>227433</v>
      </c>
      <c r="G13" s="119">
        <f aca="true" t="shared" si="0" ref="G13:G18">F13/E13</f>
        <v>0.2558094282577789</v>
      </c>
      <c r="H13" s="18"/>
    </row>
    <row r="14" spans="1:8" ht="15.75">
      <c r="A14" s="112" t="s">
        <v>147</v>
      </c>
      <c r="B14" s="13"/>
      <c r="C14" s="14"/>
      <c r="D14" s="15"/>
      <c r="E14" s="121"/>
      <c r="F14" s="16"/>
      <c r="G14" s="119"/>
      <c r="H14" s="18"/>
    </row>
    <row r="15" spans="1:8" ht="15.75">
      <c r="A15" s="112" t="s">
        <v>134</v>
      </c>
      <c r="B15" s="13"/>
      <c r="C15" s="14"/>
      <c r="D15" s="15">
        <v>1</v>
      </c>
      <c r="E15" s="121">
        <v>184479</v>
      </c>
      <c r="F15" s="16">
        <v>35555</v>
      </c>
      <c r="G15" s="119">
        <f t="shared" si="0"/>
        <v>0.19273196407179136</v>
      </c>
      <c r="H15" s="18"/>
    </row>
    <row r="16" spans="1:8" ht="15.75">
      <c r="A16" s="112" t="s">
        <v>145</v>
      </c>
      <c r="B16" s="13"/>
      <c r="C16" s="14"/>
      <c r="D16" s="15"/>
      <c r="E16" s="121"/>
      <c r="F16" s="16"/>
      <c r="G16" s="119"/>
      <c r="H16" s="18"/>
    </row>
    <row r="17" spans="1:8" ht="15.75">
      <c r="A17" s="112" t="s">
        <v>61</v>
      </c>
      <c r="B17" s="13"/>
      <c r="C17" s="14"/>
      <c r="D17" s="15">
        <v>1</v>
      </c>
      <c r="E17" s="121">
        <v>115611</v>
      </c>
      <c r="F17" s="16">
        <v>53745</v>
      </c>
      <c r="G17" s="119">
        <f t="shared" si="0"/>
        <v>0.4648779095414796</v>
      </c>
      <c r="H17" s="18"/>
    </row>
    <row r="18" spans="1:8" ht="15.75">
      <c r="A18" s="112" t="s">
        <v>15</v>
      </c>
      <c r="B18" s="13"/>
      <c r="C18" s="14"/>
      <c r="D18" s="15">
        <v>1</v>
      </c>
      <c r="E18" s="121">
        <v>470020</v>
      </c>
      <c r="F18" s="16">
        <v>76687</v>
      </c>
      <c r="G18" s="119">
        <f t="shared" si="0"/>
        <v>0.16315688694098124</v>
      </c>
      <c r="H18" s="18"/>
    </row>
    <row r="19" spans="1:8" ht="15.75">
      <c r="A19" s="112" t="s">
        <v>16</v>
      </c>
      <c r="B19" s="13"/>
      <c r="C19" s="14"/>
      <c r="D19" s="15"/>
      <c r="E19" s="121"/>
      <c r="F19" s="16"/>
      <c r="G19" s="119"/>
      <c r="H19" s="18"/>
    </row>
    <row r="20" spans="1:8" ht="15.75">
      <c r="A20" s="112" t="s">
        <v>135</v>
      </c>
      <c r="B20" s="13"/>
      <c r="C20" s="14"/>
      <c r="D20" s="15"/>
      <c r="E20" s="121"/>
      <c r="F20" s="16"/>
      <c r="G20" s="119"/>
      <c r="H20" s="18"/>
    </row>
    <row r="21" spans="1:8" ht="15.75">
      <c r="A21" s="112" t="s">
        <v>86</v>
      </c>
      <c r="B21" s="13"/>
      <c r="C21" s="14"/>
      <c r="D21" s="15"/>
      <c r="E21" s="121"/>
      <c r="F21" s="16"/>
      <c r="G21" s="119"/>
      <c r="H21" s="18"/>
    </row>
    <row r="22" spans="1:8" ht="15.75">
      <c r="A22" s="112" t="s">
        <v>116</v>
      </c>
      <c r="B22" s="13"/>
      <c r="C22" s="14"/>
      <c r="D22" s="15">
        <v>1</v>
      </c>
      <c r="E22" s="121">
        <v>122136</v>
      </c>
      <c r="F22" s="16">
        <v>27369</v>
      </c>
      <c r="G22" s="119">
        <f>F22/E22</f>
        <v>0.22408626449204166</v>
      </c>
      <c r="H22" s="18"/>
    </row>
    <row r="23" spans="1:8" ht="15.75">
      <c r="A23" s="112" t="s">
        <v>82</v>
      </c>
      <c r="B23" s="13"/>
      <c r="C23" s="14"/>
      <c r="D23" s="15">
        <v>1</v>
      </c>
      <c r="E23" s="121">
        <v>43868</v>
      </c>
      <c r="F23" s="16">
        <v>15370.5</v>
      </c>
      <c r="G23" s="119">
        <f>F23/E23</f>
        <v>0.3503806875170967</v>
      </c>
      <c r="H23" s="18"/>
    </row>
    <row r="24" spans="1:8" ht="15.75">
      <c r="A24" s="112" t="s">
        <v>87</v>
      </c>
      <c r="B24" s="13"/>
      <c r="C24" s="14"/>
      <c r="D24" s="15"/>
      <c r="E24" s="121"/>
      <c r="F24" s="16"/>
      <c r="G24" s="119"/>
      <c r="H24" s="18"/>
    </row>
    <row r="25" spans="1:8" ht="15.75">
      <c r="A25" s="113" t="s">
        <v>22</v>
      </c>
      <c r="B25" s="13"/>
      <c r="C25" s="14"/>
      <c r="D25" s="15">
        <v>1</v>
      </c>
      <c r="E25" s="121">
        <v>35681</v>
      </c>
      <c r="F25" s="16">
        <v>7230</v>
      </c>
      <c r="G25" s="119">
        <f>F25/E25</f>
        <v>0.20262885008828227</v>
      </c>
      <c r="H25" s="18"/>
    </row>
    <row r="26" spans="1:8" ht="15.75">
      <c r="A26" s="113" t="s">
        <v>23</v>
      </c>
      <c r="B26" s="13"/>
      <c r="C26" s="14"/>
      <c r="D26" s="15"/>
      <c r="E26" s="121"/>
      <c r="F26" s="16"/>
      <c r="G26" s="119"/>
      <c r="H26" s="18"/>
    </row>
    <row r="27" spans="1:8" ht="15.75">
      <c r="A27" s="114" t="s">
        <v>24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25</v>
      </c>
      <c r="B28" s="13"/>
      <c r="C28" s="14"/>
      <c r="D28" s="15"/>
      <c r="E28" s="16"/>
      <c r="F28" s="16"/>
      <c r="G28" s="119"/>
      <c r="H28" s="18"/>
    </row>
    <row r="29" spans="1:8" ht="15.75">
      <c r="A29" s="114" t="s">
        <v>26</v>
      </c>
      <c r="B29" s="13"/>
      <c r="C29" s="14"/>
      <c r="D29" s="15"/>
      <c r="E29" s="16"/>
      <c r="F29" s="16"/>
      <c r="G29" s="119"/>
      <c r="H29" s="18"/>
    </row>
    <row r="30" spans="1:8" ht="15.75">
      <c r="A30" s="114" t="s">
        <v>124</v>
      </c>
      <c r="B30" s="13"/>
      <c r="C30" s="14"/>
      <c r="D30" s="15"/>
      <c r="E30" s="16"/>
      <c r="F30" s="16"/>
      <c r="G30" s="119"/>
      <c r="H30" s="18"/>
    </row>
    <row r="31" spans="1:8" ht="15.75">
      <c r="A31" s="114" t="s">
        <v>88</v>
      </c>
      <c r="B31" s="13"/>
      <c r="C31" s="14"/>
      <c r="D31" s="15"/>
      <c r="E31" s="16"/>
      <c r="F31" s="16"/>
      <c r="G31" s="119"/>
      <c r="H31" s="18"/>
    </row>
    <row r="32" spans="1:8" ht="15.75">
      <c r="A32" s="114" t="s">
        <v>141</v>
      </c>
      <c r="B32" s="13"/>
      <c r="C32" s="14"/>
      <c r="D32" s="15">
        <v>1</v>
      </c>
      <c r="E32" s="16">
        <v>58065</v>
      </c>
      <c r="F32" s="16">
        <v>21816.5</v>
      </c>
      <c r="G32" s="119">
        <f>F32/E32</f>
        <v>0.3757254800654439</v>
      </c>
      <c r="H32" s="18"/>
    </row>
    <row r="33" spans="1:8" ht="15.75">
      <c r="A33" s="114" t="s">
        <v>29</v>
      </c>
      <c r="B33" s="13"/>
      <c r="C33" s="14"/>
      <c r="D33" s="15"/>
      <c r="E33" s="16"/>
      <c r="F33" s="16"/>
      <c r="G33" s="119"/>
      <c r="H33" s="18"/>
    </row>
    <row r="34" spans="1:8" ht="15.75">
      <c r="A34" s="114" t="s">
        <v>89</v>
      </c>
      <c r="B34" s="13"/>
      <c r="C34" s="14"/>
      <c r="D34" s="15"/>
      <c r="E34" s="16"/>
      <c r="F34" s="16"/>
      <c r="G34" s="119"/>
      <c r="H34" s="18"/>
    </row>
    <row r="35" spans="1:8" ht="15">
      <c r="A35" s="20" t="s">
        <v>30</v>
      </c>
      <c r="B35" s="13"/>
      <c r="C35" s="14"/>
      <c r="D35" s="21"/>
      <c r="E35" s="70"/>
      <c r="F35" s="16"/>
      <c r="G35" s="120"/>
      <c r="H35" s="18"/>
    </row>
    <row r="36" spans="1:8" ht="15">
      <c r="A36" s="20" t="s">
        <v>49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32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33</v>
      </c>
      <c r="B39" s="28"/>
      <c r="C39" s="29"/>
      <c r="D39" s="30">
        <f>SUM(D9:D38)</f>
        <v>20</v>
      </c>
      <c r="E39" s="31">
        <f>SUM(E9:E38)</f>
        <v>2238897</v>
      </c>
      <c r="F39" s="31">
        <f>SUM(F9:F38)</f>
        <v>529004</v>
      </c>
      <c r="G39" s="107">
        <f>F39/E39</f>
        <v>0.2362788462354454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34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35</v>
      </c>
      <c r="F42" s="39" t="s">
        <v>35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36</v>
      </c>
      <c r="F43" s="41" t="s">
        <v>8</v>
      </c>
      <c r="G43" s="110" t="s">
        <v>37</v>
      </c>
      <c r="H43" s="2"/>
    </row>
    <row r="44" spans="1:8" ht="15.75">
      <c r="A44" s="45" t="s">
        <v>38</v>
      </c>
      <c r="B44" s="46"/>
      <c r="C44" s="14"/>
      <c r="D44" s="15">
        <v>26</v>
      </c>
      <c r="E44" s="16">
        <v>3176750.2</v>
      </c>
      <c r="F44" s="16">
        <v>142646.3</v>
      </c>
      <c r="G44" s="119">
        <f>1-(+F44/E44)</f>
        <v>0.9550967841286356</v>
      </c>
      <c r="H44" s="18"/>
    </row>
    <row r="45" spans="1:8" ht="15.75">
      <c r="A45" s="45" t="s">
        <v>39</v>
      </c>
      <c r="B45" s="46"/>
      <c r="C45" s="14"/>
      <c r="D45" s="15"/>
      <c r="E45" s="16"/>
      <c r="F45" s="16"/>
      <c r="G45" s="119"/>
      <c r="H45" s="18"/>
    </row>
    <row r="46" spans="1:8" ht="15.75">
      <c r="A46" s="45" t="s">
        <v>40</v>
      </c>
      <c r="B46" s="46"/>
      <c r="C46" s="14"/>
      <c r="D46" s="15">
        <v>156</v>
      </c>
      <c r="E46" s="16">
        <v>10115863</v>
      </c>
      <c r="F46" s="16">
        <v>750636.93</v>
      </c>
      <c r="G46" s="119">
        <f aca="true" t="shared" si="1" ref="G46:G52">1-(+F46/E46)</f>
        <v>0.9257960561545763</v>
      </c>
      <c r="H46" s="18"/>
    </row>
    <row r="47" spans="1:8" ht="15.75">
      <c r="A47" s="45" t="s">
        <v>41</v>
      </c>
      <c r="B47" s="46"/>
      <c r="C47" s="14"/>
      <c r="D47" s="15">
        <v>31</v>
      </c>
      <c r="E47" s="16">
        <v>1993235</v>
      </c>
      <c r="F47" s="16">
        <v>198892.88</v>
      </c>
      <c r="G47" s="119">
        <f t="shared" si="1"/>
        <v>0.9002160407578634</v>
      </c>
      <c r="H47" s="18"/>
    </row>
    <row r="48" spans="1:8" ht="15.75">
      <c r="A48" s="45" t="s">
        <v>42</v>
      </c>
      <c r="B48" s="46"/>
      <c r="C48" s="14"/>
      <c r="D48" s="15">
        <v>132</v>
      </c>
      <c r="E48" s="16">
        <v>9256094</v>
      </c>
      <c r="F48" s="16">
        <v>842513.58</v>
      </c>
      <c r="G48" s="119">
        <f t="shared" si="1"/>
        <v>0.9089774174722081</v>
      </c>
      <c r="H48" s="18"/>
    </row>
    <row r="49" spans="1:8" ht="15.75">
      <c r="A49" s="45" t="s">
        <v>43</v>
      </c>
      <c r="B49" s="46"/>
      <c r="C49" s="14"/>
      <c r="D49" s="15">
        <v>6</v>
      </c>
      <c r="E49" s="16">
        <v>1454528</v>
      </c>
      <c r="F49" s="16">
        <v>36184</v>
      </c>
      <c r="G49" s="119">
        <f t="shared" si="1"/>
        <v>0.9751232014784177</v>
      </c>
      <c r="H49" s="18"/>
    </row>
    <row r="50" spans="1:8" ht="15.75">
      <c r="A50" s="45" t="s">
        <v>44</v>
      </c>
      <c r="B50" s="46"/>
      <c r="C50" s="14"/>
      <c r="D50" s="15">
        <v>6</v>
      </c>
      <c r="E50" s="16">
        <v>1262890</v>
      </c>
      <c r="F50" s="16">
        <v>110770</v>
      </c>
      <c r="G50" s="119">
        <f t="shared" si="1"/>
        <v>0.9122884811820506</v>
      </c>
      <c r="H50" s="18"/>
    </row>
    <row r="51" spans="1:8" ht="15.75">
      <c r="A51" s="45" t="s">
        <v>45</v>
      </c>
      <c r="B51" s="46"/>
      <c r="C51" s="14"/>
      <c r="D51" s="15">
        <v>1</v>
      </c>
      <c r="E51" s="16">
        <v>274280</v>
      </c>
      <c r="F51" s="16">
        <v>26260</v>
      </c>
      <c r="G51" s="119">
        <f t="shared" si="1"/>
        <v>0.9042584220504594</v>
      </c>
      <c r="H51" s="18"/>
    </row>
    <row r="52" spans="1:8" ht="15.75">
      <c r="A52" s="78" t="s">
        <v>46</v>
      </c>
      <c r="B52" s="46"/>
      <c r="C52" s="14"/>
      <c r="D52" s="15">
        <v>1</v>
      </c>
      <c r="E52" s="16">
        <v>746750</v>
      </c>
      <c r="F52" s="16">
        <v>13950</v>
      </c>
      <c r="G52" s="119">
        <f t="shared" si="1"/>
        <v>0.9813190492132574</v>
      </c>
      <c r="H52" s="18"/>
    </row>
    <row r="53" spans="1:8" ht="15.75">
      <c r="A53" s="79" t="s">
        <v>67</v>
      </c>
      <c r="B53" s="46"/>
      <c r="C53" s="14"/>
      <c r="D53" s="15"/>
      <c r="E53" s="16"/>
      <c r="F53" s="16"/>
      <c r="G53" s="119"/>
      <c r="H53" s="18"/>
    </row>
    <row r="54" spans="1:8" ht="15.75">
      <c r="A54" s="45" t="s">
        <v>117</v>
      </c>
      <c r="B54" s="46"/>
      <c r="C54" s="14"/>
      <c r="D54" s="15">
        <v>535</v>
      </c>
      <c r="E54" s="16">
        <v>32314226.52</v>
      </c>
      <c r="F54" s="16">
        <v>3776900.81</v>
      </c>
      <c r="G54" s="119">
        <f>1-(+F54/E54)</f>
        <v>0.8831195663104487</v>
      </c>
      <c r="H54" s="18"/>
    </row>
    <row r="55" spans="1:8" ht="15.75">
      <c r="A55" s="126" t="s">
        <v>118</v>
      </c>
      <c r="B55" s="48"/>
      <c r="C55" s="14"/>
      <c r="D55" s="15"/>
      <c r="E55" s="16"/>
      <c r="F55" s="16"/>
      <c r="G55" s="119"/>
      <c r="H55" s="18"/>
    </row>
    <row r="56" spans="1:8" ht="15">
      <c r="A56" s="20" t="s">
        <v>47</v>
      </c>
      <c r="B56" s="48"/>
      <c r="C56" s="14"/>
      <c r="D56" s="21"/>
      <c r="E56" s="71"/>
      <c r="F56" s="16"/>
      <c r="G56" s="120"/>
      <c r="H56" s="18"/>
    </row>
    <row r="57" spans="1:8" ht="15">
      <c r="A57" s="20" t="s">
        <v>48</v>
      </c>
      <c r="B57" s="46"/>
      <c r="C57" s="14"/>
      <c r="D57" s="21"/>
      <c r="E57" s="71"/>
      <c r="F57" s="16"/>
      <c r="G57" s="120"/>
      <c r="H57" s="18"/>
    </row>
    <row r="58" spans="1:8" ht="15">
      <c r="A58" s="20" t="s">
        <v>49</v>
      </c>
      <c r="B58" s="46"/>
      <c r="C58" s="14"/>
      <c r="D58" s="21"/>
      <c r="E58" s="70"/>
      <c r="F58" s="16"/>
      <c r="G58" s="120"/>
      <c r="H58" s="18"/>
    </row>
    <row r="59" spans="1:8" ht="15">
      <c r="A59" s="20" t="s">
        <v>32</v>
      </c>
      <c r="B59" s="46"/>
      <c r="C59" s="29"/>
      <c r="D59" s="21"/>
      <c r="E59" s="70"/>
      <c r="F59" s="16"/>
      <c r="G59" s="120"/>
      <c r="H59" s="18"/>
    </row>
    <row r="60" spans="1:8" ht="15.75">
      <c r="A60" s="50"/>
      <c r="B60" s="25"/>
      <c r="C60" s="51"/>
      <c r="D60" s="21"/>
      <c r="E60" s="26"/>
      <c r="F60" s="26"/>
      <c r="G60" s="120"/>
      <c r="H60" s="2"/>
    </row>
    <row r="61" spans="1:8" ht="18">
      <c r="A61" s="28" t="s">
        <v>50</v>
      </c>
      <c r="B61" s="28"/>
      <c r="C61" s="56"/>
      <c r="D61" s="30">
        <f>SUM(D44:D57)</f>
        <v>894</v>
      </c>
      <c r="E61" s="31">
        <f>SUM(E44:E60)</f>
        <v>60594616.72</v>
      </c>
      <c r="F61" s="31">
        <f>SUM(F44:F60)</f>
        <v>5898754.5</v>
      </c>
      <c r="G61" s="111">
        <f>1-(+F61/E61)</f>
        <v>0.9026521691315024</v>
      </c>
      <c r="H61" s="2"/>
    </row>
    <row r="62" spans="1:8" ht="18">
      <c r="A62" s="58"/>
      <c r="B62" s="59"/>
      <c r="C62" s="59"/>
      <c r="D62" s="52"/>
      <c r="E62" s="53"/>
      <c r="F62" s="54"/>
      <c r="G62" s="54"/>
      <c r="H62" s="2"/>
    </row>
    <row r="63" spans="1:8" ht="18">
      <c r="A63" s="55" t="s">
        <v>51</v>
      </c>
      <c r="B63" s="60"/>
      <c r="C63" s="60"/>
      <c r="D63" s="56"/>
      <c r="E63" s="56"/>
      <c r="F63" s="57">
        <f>F61+F39</f>
        <v>6427758.5</v>
      </c>
      <c r="G63" s="56"/>
      <c r="H63" s="2"/>
    </row>
    <row r="64" spans="1:8" ht="18">
      <c r="A64" s="55"/>
      <c r="B64" s="60"/>
      <c r="C64" s="60"/>
      <c r="D64" s="56"/>
      <c r="E64" s="56"/>
      <c r="F64" s="61"/>
      <c r="G64" s="60"/>
      <c r="H64" s="2"/>
    </row>
    <row r="65" spans="1:8" ht="15.75">
      <c r="A65" s="4" t="s">
        <v>53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54</v>
      </c>
      <c r="B66" s="60"/>
      <c r="C66" s="60"/>
      <c r="D66" s="60"/>
      <c r="E66" s="60"/>
      <c r="F66" s="61"/>
      <c r="G66" s="60"/>
      <c r="H66" s="2"/>
    </row>
    <row r="67" spans="1:8" ht="18">
      <c r="A67" s="4"/>
      <c r="B67" s="59"/>
      <c r="C67" s="59"/>
      <c r="D67" s="59"/>
      <c r="E67" s="59"/>
      <c r="F67" s="57"/>
      <c r="G67" s="59"/>
      <c r="H67" s="2"/>
    </row>
    <row r="68" ht="15">
      <c r="A68" s="62" t="s">
        <v>55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FEBRUARY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96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80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138</v>
      </c>
      <c r="B13" s="13"/>
      <c r="C13" s="14"/>
      <c r="D13" s="15"/>
      <c r="E13" s="16"/>
      <c r="F13" s="16"/>
      <c r="G13" s="17"/>
      <c r="H13" s="18"/>
    </row>
    <row r="14" spans="1:8" ht="15.75">
      <c r="A14" s="112" t="s">
        <v>115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13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81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27</v>
      </c>
      <c r="B17" s="13"/>
      <c r="C17" s="14"/>
      <c r="D17" s="15">
        <v>1</v>
      </c>
      <c r="E17" s="16">
        <v>93625</v>
      </c>
      <c r="F17" s="16">
        <v>38621</v>
      </c>
      <c r="G17" s="17">
        <f>F17/E17</f>
        <v>0.41250734312416554</v>
      </c>
      <c r="H17" s="18"/>
    </row>
    <row r="18" spans="1:8" ht="15.75">
      <c r="A18" s="112" t="s">
        <v>15</v>
      </c>
      <c r="B18" s="13"/>
      <c r="C18" s="14"/>
      <c r="D18" s="15">
        <v>2</v>
      </c>
      <c r="E18" s="16">
        <v>137230</v>
      </c>
      <c r="F18" s="16">
        <v>51400</v>
      </c>
      <c r="G18" s="17">
        <f>F18/E18</f>
        <v>0.3745536690228084</v>
      </c>
      <c r="H18" s="18"/>
    </row>
    <row r="19" spans="1:8" ht="15.75">
      <c r="A19" s="112" t="s">
        <v>16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17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82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19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20</v>
      </c>
      <c r="B23" s="13"/>
      <c r="C23" s="14"/>
      <c r="D23" s="15"/>
      <c r="E23" s="16"/>
      <c r="F23" s="16"/>
      <c r="G23" s="17"/>
      <c r="H23" s="18"/>
    </row>
    <row r="24" spans="1:8" ht="15.75">
      <c r="A24" s="112" t="s">
        <v>21</v>
      </c>
      <c r="B24" s="13"/>
      <c r="C24" s="14"/>
      <c r="D24" s="15"/>
      <c r="E24" s="16"/>
      <c r="F24" s="16"/>
      <c r="G24" s="17"/>
      <c r="H24" s="18"/>
    </row>
    <row r="25" spans="1:8" ht="15.75">
      <c r="A25" s="113" t="s">
        <v>22</v>
      </c>
      <c r="B25" s="13"/>
      <c r="C25" s="14"/>
      <c r="D25" s="15">
        <v>1</v>
      </c>
      <c r="E25" s="16">
        <v>8496</v>
      </c>
      <c r="F25" s="16">
        <v>1214</v>
      </c>
      <c r="G25" s="17">
        <f>F25/E25</f>
        <v>0.14289077212806026</v>
      </c>
      <c r="H25" s="18"/>
    </row>
    <row r="26" spans="1:8" ht="15.75">
      <c r="A26" s="113" t="s">
        <v>23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24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25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26</v>
      </c>
      <c r="B29" s="13"/>
      <c r="C29" s="14"/>
      <c r="D29" s="15">
        <v>1</v>
      </c>
      <c r="E29" s="16">
        <v>1490</v>
      </c>
      <c r="F29" s="16">
        <v>1499</v>
      </c>
      <c r="G29" s="17">
        <f>F29/E29</f>
        <v>1.0060402684563758</v>
      </c>
      <c r="H29" s="18"/>
    </row>
    <row r="30" spans="1:8" ht="15.75">
      <c r="A30" s="114" t="s">
        <v>133</v>
      </c>
      <c r="B30" s="13"/>
      <c r="C30" s="14"/>
      <c r="D30" s="15"/>
      <c r="E30" s="16"/>
      <c r="F30" s="16"/>
      <c r="G30" s="17"/>
      <c r="H30" s="18"/>
    </row>
    <row r="31" spans="1:8" ht="15.75">
      <c r="A31" s="114" t="s">
        <v>29</v>
      </c>
      <c r="B31" s="13"/>
      <c r="C31" s="14"/>
      <c r="D31" s="15"/>
      <c r="E31" s="16"/>
      <c r="F31" s="16"/>
      <c r="G31" s="17"/>
      <c r="H31" s="18"/>
    </row>
    <row r="32" spans="1:8" ht="15.75">
      <c r="A32" s="114" t="s">
        <v>59</v>
      </c>
      <c r="B32" s="13"/>
      <c r="C32" s="14"/>
      <c r="D32" s="15">
        <v>1</v>
      </c>
      <c r="E32" s="16">
        <v>117837</v>
      </c>
      <c r="F32" s="16">
        <v>36772.5</v>
      </c>
      <c r="G32" s="17">
        <f>F32/E32</f>
        <v>0.3120624252144912</v>
      </c>
      <c r="H32" s="18"/>
    </row>
    <row r="33" spans="1:8" ht="15.75">
      <c r="A33" s="114" t="s">
        <v>74</v>
      </c>
      <c r="B33" s="13"/>
      <c r="C33" s="14"/>
      <c r="D33" s="15"/>
      <c r="E33" s="16"/>
      <c r="F33" s="16"/>
      <c r="G33" s="17"/>
      <c r="H33" s="18"/>
    </row>
    <row r="34" spans="1:8" ht="15.75">
      <c r="A34" s="114" t="s">
        <v>140</v>
      </c>
      <c r="B34" s="13"/>
      <c r="C34" s="14"/>
      <c r="D34" s="15">
        <v>5</v>
      </c>
      <c r="E34" s="16">
        <v>320683</v>
      </c>
      <c r="F34" s="16">
        <v>97746</v>
      </c>
      <c r="G34" s="17">
        <f>F34/E34</f>
        <v>0.3048056803759476</v>
      </c>
      <c r="H34" s="18"/>
    </row>
    <row r="35" spans="1:8" ht="15">
      <c r="A35" s="20" t="s">
        <v>30</v>
      </c>
      <c r="B35" s="13"/>
      <c r="C35" s="14"/>
      <c r="D35" s="21"/>
      <c r="E35" s="70"/>
      <c r="F35" s="16"/>
      <c r="G35" s="23"/>
      <c r="H35" s="18"/>
    </row>
    <row r="36" spans="1:8" ht="15">
      <c r="A36" s="20" t="s">
        <v>49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32</v>
      </c>
      <c r="B37" s="13"/>
      <c r="C37" s="14"/>
      <c r="D37" s="21"/>
      <c r="E37" s="70"/>
      <c r="F37" s="16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33</v>
      </c>
      <c r="B39" s="28"/>
      <c r="C39" s="29"/>
      <c r="D39" s="30">
        <f>SUM(D9:D38)</f>
        <v>11</v>
      </c>
      <c r="E39" s="31">
        <f>SUM(E9:E38)</f>
        <v>679361</v>
      </c>
      <c r="F39" s="31">
        <f>SUM(F9:F38)</f>
        <v>227252.5</v>
      </c>
      <c r="G39" s="32">
        <f>F39/E39</f>
        <v>0.3345091931977255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34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35</v>
      </c>
      <c r="F42" s="39" t="s">
        <v>35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36</v>
      </c>
      <c r="F43" s="41" t="s">
        <v>8</v>
      </c>
      <c r="G43" s="41" t="s">
        <v>37</v>
      </c>
      <c r="H43" s="2"/>
    </row>
    <row r="44" spans="1:8" ht="15.75">
      <c r="A44" s="45" t="s">
        <v>38</v>
      </c>
      <c r="B44" s="46"/>
      <c r="C44" s="14"/>
      <c r="D44" s="15">
        <v>40</v>
      </c>
      <c r="E44" s="16">
        <v>3045846.9</v>
      </c>
      <c r="F44" s="16">
        <v>176818.35</v>
      </c>
      <c r="G44" s="17">
        <f>1-(+F44/E44)</f>
        <v>0.9419477223231411</v>
      </c>
      <c r="H44" s="18"/>
    </row>
    <row r="45" spans="1:8" ht="15.75">
      <c r="A45" s="45" t="s">
        <v>39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40</v>
      </c>
      <c r="B46" s="46"/>
      <c r="C46" s="14"/>
      <c r="D46" s="15">
        <v>40</v>
      </c>
      <c r="E46" s="16">
        <v>2270364.5</v>
      </c>
      <c r="F46" s="16">
        <v>191364.61</v>
      </c>
      <c r="G46" s="17">
        <f>1-(+F46/E46)</f>
        <v>0.9157119440512747</v>
      </c>
      <c r="H46" s="18"/>
    </row>
    <row r="47" spans="1:8" ht="15.75">
      <c r="A47" s="45" t="s">
        <v>41</v>
      </c>
      <c r="B47" s="46"/>
      <c r="C47" s="14"/>
      <c r="D47" s="15"/>
      <c r="E47" s="16"/>
      <c r="F47" s="16"/>
      <c r="G47" s="17"/>
      <c r="H47" s="18"/>
    </row>
    <row r="48" spans="1:8" ht="15.75">
      <c r="A48" s="45" t="s">
        <v>42</v>
      </c>
      <c r="B48" s="46"/>
      <c r="C48" s="14"/>
      <c r="D48" s="15">
        <v>33</v>
      </c>
      <c r="E48" s="16">
        <v>2765599.49</v>
      </c>
      <c r="F48" s="16">
        <v>255700.11</v>
      </c>
      <c r="G48" s="17">
        <f>1-(+F48/E48)</f>
        <v>0.907542610228063</v>
      </c>
      <c r="H48" s="18"/>
    </row>
    <row r="49" spans="1:8" ht="15.75">
      <c r="A49" s="45" t="s">
        <v>43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44</v>
      </c>
      <c r="B50" s="46"/>
      <c r="C50" s="14"/>
      <c r="D50" s="15">
        <v>4</v>
      </c>
      <c r="E50" s="16">
        <v>160580</v>
      </c>
      <c r="F50" s="16">
        <v>13320</v>
      </c>
      <c r="G50" s="17">
        <f>1-(+F50/E50)</f>
        <v>0.9170506912442397</v>
      </c>
      <c r="H50" s="18"/>
    </row>
    <row r="51" spans="1:8" ht="15.75">
      <c r="A51" s="45" t="s">
        <v>45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46</v>
      </c>
      <c r="B52" s="46"/>
      <c r="C52" s="14"/>
      <c r="D52" s="15"/>
      <c r="E52" s="16"/>
      <c r="F52" s="16"/>
      <c r="G52" s="17"/>
      <c r="H52" s="18"/>
    </row>
    <row r="53" spans="1:8" ht="15.75">
      <c r="A53" s="45" t="s">
        <v>68</v>
      </c>
      <c r="B53" s="48"/>
      <c r="C53" s="14"/>
      <c r="D53" s="123">
        <v>332</v>
      </c>
      <c r="E53" s="124">
        <v>20987221.51</v>
      </c>
      <c r="F53" s="124">
        <v>2694854.12</v>
      </c>
      <c r="G53" s="17">
        <f>1-(+F53/E53)</f>
        <v>0.871595479243598</v>
      </c>
      <c r="H53" s="18"/>
    </row>
    <row r="54" spans="1:8" ht="15.75">
      <c r="A54" s="45" t="s">
        <v>69</v>
      </c>
      <c r="B54" s="48"/>
      <c r="C54" s="14"/>
      <c r="D54" s="15"/>
      <c r="E54" s="16"/>
      <c r="F54" s="16"/>
      <c r="G54" s="17"/>
      <c r="H54" s="18"/>
    </row>
    <row r="55" spans="1:8" ht="15">
      <c r="A55" s="20" t="s">
        <v>47</v>
      </c>
      <c r="B55" s="48"/>
      <c r="C55" s="14"/>
      <c r="D55" s="21"/>
      <c r="E55" s="71"/>
      <c r="F55" s="16"/>
      <c r="G55" s="23"/>
      <c r="H55" s="18"/>
    </row>
    <row r="56" spans="1:8" ht="15">
      <c r="A56" s="20" t="s">
        <v>48</v>
      </c>
      <c r="B56" s="46"/>
      <c r="C56" s="14"/>
      <c r="D56" s="21"/>
      <c r="E56" s="71"/>
      <c r="F56" s="16"/>
      <c r="G56" s="23"/>
      <c r="H56" s="18"/>
    </row>
    <row r="57" spans="1:8" ht="15">
      <c r="A57" s="20" t="s">
        <v>49</v>
      </c>
      <c r="B57" s="46"/>
      <c r="C57" s="14"/>
      <c r="D57" s="21"/>
      <c r="E57" s="70"/>
      <c r="F57" s="16"/>
      <c r="G57" s="23"/>
      <c r="H57" s="18"/>
    </row>
    <row r="58" spans="1:8" ht="15">
      <c r="A58" s="20" t="s">
        <v>32</v>
      </c>
      <c r="B58" s="46"/>
      <c r="C58" s="14"/>
      <c r="D58" s="21"/>
      <c r="E58" s="70"/>
      <c r="F58" s="16"/>
      <c r="G58" s="23"/>
      <c r="H58" s="18"/>
    </row>
    <row r="59" spans="1:8" ht="15.75">
      <c r="A59" s="50"/>
      <c r="B59" s="25"/>
      <c r="C59" s="14"/>
      <c r="D59" s="21"/>
      <c r="E59" s="72"/>
      <c r="F59" s="26"/>
      <c r="G59" s="23"/>
      <c r="H59" s="18"/>
    </row>
    <row r="60" spans="1:8" ht="15.75">
      <c r="A60" s="28" t="s">
        <v>50</v>
      </c>
      <c r="B60" s="28"/>
      <c r="C60" s="29"/>
      <c r="D60" s="30">
        <f>SUM(D44:D56)</f>
        <v>449</v>
      </c>
      <c r="E60" s="31">
        <f>SUM(E44:E59)</f>
        <v>29229612.400000002</v>
      </c>
      <c r="F60" s="31">
        <f>SUM(F44:F59)</f>
        <v>3332057.19</v>
      </c>
      <c r="G60" s="32">
        <f>1-(F60/E60)</f>
        <v>0.8860040583364014</v>
      </c>
      <c r="H60" s="18"/>
    </row>
    <row r="61" spans="1:8" ht="15">
      <c r="A61" s="51"/>
      <c r="B61" s="51"/>
      <c r="C61" s="73"/>
      <c r="D61" s="74"/>
      <c r="E61" s="53"/>
      <c r="F61" s="54"/>
      <c r="G61" s="54"/>
      <c r="H61" s="2"/>
    </row>
    <row r="62" spans="1:8" ht="18">
      <c r="A62" s="55" t="s">
        <v>51</v>
      </c>
      <c r="B62" s="56"/>
      <c r="C62" s="59"/>
      <c r="D62" s="75"/>
      <c r="E62" s="56"/>
      <c r="F62" s="57">
        <f>F60+F39</f>
        <v>3559309.69</v>
      </c>
      <c r="G62" s="56"/>
      <c r="H62" s="2"/>
    </row>
    <row r="63" spans="1:8" ht="18">
      <c r="A63" s="58"/>
      <c r="B63" s="59"/>
      <c r="C63" s="59"/>
      <c r="D63" s="76"/>
      <c r="E63" s="59"/>
      <c r="F63" s="57"/>
      <c r="G63" s="59"/>
      <c r="H63" s="2"/>
    </row>
    <row r="64" spans="1:8" ht="15.75">
      <c r="A64" s="4" t="s">
        <v>52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53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54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55</v>
      </c>
      <c r="B68" s="59"/>
      <c r="C68" s="59"/>
      <c r="D68" s="59"/>
      <c r="E68" s="59"/>
      <c r="F68" s="57"/>
      <c r="G68" s="59"/>
      <c r="H68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0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82" customWidth="1"/>
    <col min="2" max="2" width="15.6640625" style="82" customWidth="1"/>
    <col min="3" max="3" width="3.6640625" style="82" customWidth="1"/>
    <col min="4" max="4" width="6.6640625" style="82" customWidth="1"/>
    <col min="5" max="6" width="14.6640625" style="82" customWidth="1"/>
    <col min="7" max="7" width="11.6640625" style="82" customWidth="1"/>
    <col min="8" max="8" width="3.6640625" style="82" customWidth="1"/>
    <col min="9" max="16384" width="8.88671875" style="82" customWidth="1"/>
  </cols>
  <sheetData>
    <row r="1" spans="1:8" ht="23.25">
      <c r="A1" s="81" t="s">
        <v>0</v>
      </c>
      <c r="B1" s="29"/>
      <c r="C1" s="29"/>
      <c r="D1" s="29"/>
      <c r="E1" s="29"/>
      <c r="F1" s="29"/>
      <c r="G1" s="29"/>
      <c r="H1" s="29"/>
    </row>
    <row r="2" spans="1:8" ht="23.25">
      <c r="A2" s="81" t="s">
        <v>1</v>
      </c>
      <c r="B2" s="29"/>
      <c r="C2" s="29"/>
      <c r="D2" s="29"/>
      <c r="E2" s="29"/>
      <c r="F2" s="29"/>
      <c r="G2" s="29"/>
      <c r="H2" s="29"/>
    </row>
    <row r="3" spans="1:8" ht="23.25">
      <c r="A3" s="1" t="str">
        <f>ARG!$A$3</f>
        <v>MONTH ENDED:    FEBRUARY 2018</v>
      </c>
      <c r="B3" s="29"/>
      <c r="C3" s="29"/>
      <c r="D3" s="29"/>
      <c r="E3" s="29"/>
      <c r="F3" s="29"/>
      <c r="G3" s="29"/>
      <c r="H3" s="29"/>
    </row>
    <row r="4" spans="1:8" ht="15">
      <c r="A4" s="97"/>
      <c r="B4" s="97"/>
      <c r="C4" s="97"/>
      <c r="D4" s="97"/>
      <c r="E4" s="97"/>
      <c r="F4" s="5"/>
      <c r="G4" s="5"/>
      <c r="H4" s="29"/>
    </row>
    <row r="5" spans="1:8" ht="23.25">
      <c r="A5" s="29"/>
      <c r="B5" s="97"/>
      <c r="C5" s="97"/>
      <c r="D5" s="98" t="s">
        <v>109</v>
      </c>
      <c r="E5" s="99"/>
      <c r="F5" s="8"/>
      <c r="G5" s="5"/>
      <c r="H5" s="100"/>
    </row>
    <row r="6" spans="1:8" ht="18">
      <c r="A6" s="37" t="s">
        <v>3</v>
      </c>
      <c r="B6" s="97"/>
      <c r="C6" s="97"/>
      <c r="D6" s="97"/>
      <c r="E6" s="97"/>
      <c r="F6" s="5"/>
      <c r="G6" s="5"/>
      <c r="H6" s="100"/>
    </row>
    <row r="7" spans="1:8" ht="15.75">
      <c r="A7" s="101"/>
      <c r="B7" s="101"/>
      <c r="C7" s="101"/>
      <c r="D7" s="101"/>
      <c r="E7" s="39" t="s">
        <v>4</v>
      </c>
      <c r="F7" s="39" t="s">
        <v>4</v>
      </c>
      <c r="G7" s="12" t="s">
        <v>5</v>
      </c>
      <c r="H7" s="38"/>
    </row>
    <row r="8" spans="1:8" ht="15.75">
      <c r="A8" s="101"/>
      <c r="B8" s="101"/>
      <c r="C8" s="101"/>
      <c r="D8" s="39" t="s">
        <v>6</v>
      </c>
      <c r="E8" s="39" t="s">
        <v>7</v>
      </c>
      <c r="F8" s="12" t="s">
        <v>8</v>
      </c>
      <c r="G8" s="12" t="s">
        <v>9</v>
      </c>
      <c r="H8" s="38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03"/>
    </row>
    <row r="10" spans="1:8" ht="15.75">
      <c r="A10" s="112" t="s">
        <v>11</v>
      </c>
      <c r="B10" s="13"/>
      <c r="C10" s="14"/>
      <c r="D10" s="15">
        <v>1</v>
      </c>
      <c r="E10" s="16">
        <v>92432</v>
      </c>
      <c r="F10" s="16">
        <v>27643.5</v>
      </c>
      <c r="G10" s="17">
        <f>F10/E10</f>
        <v>0.29906850441405575</v>
      </c>
      <c r="H10" s="103"/>
    </row>
    <row r="11" spans="1:8" ht="15.75">
      <c r="A11" s="112" t="s">
        <v>58</v>
      </c>
      <c r="B11" s="13"/>
      <c r="C11" s="14"/>
      <c r="D11" s="15"/>
      <c r="E11" s="16"/>
      <c r="F11" s="16"/>
      <c r="G11" s="17"/>
      <c r="H11" s="103"/>
    </row>
    <row r="12" spans="1:8" ht="15.75">
      <c r="A12" s="112" t="s">
        <v>72</v>
      </c>
      <c r="B12" s="13"/>
      <c r="C12" s="14"/>
      <c r="D12" s="15"/>
      <c r="E12" s="16"/>
      <c r="F12" s="16"/>
      <c r="G12" s="17"/>
      <c r="H12" s="103"/>
    </row>
    <row r="13" spans="1:8" ht="15.75">
      <c r="A13" s="112" t="s">
        <v>14</v>
      </c>
      <c r="B13" s="13"/>
      <c r="C13" s="14"/>
      <c r="D13" s="15"/>
      <c r="E13" s="16"/>
      <c r="F13" s="16"/>
      <c r="G13" s="17"/>
      <c r="H13" s="103"/>
    </row>
    <row r="14" spans="1:8" ht="15.75">
      <c r="A14" s="112" t="s">
        <v>74</v>
      </c>
      <c r="B14" s="13"/>
      <c r="C14" s="14"/>
      <c r="D14" s="15"/>
      <c r="E14" s="16"/>
      <c r="F14" s="16"/>
      <c r="G14" s="17"/>
      <c r="H14" s="103"/>
    </row>
    <row r="15" spans="1:8" ht="15.75">
      <c r="A15" s="112" t="s">
        <v>27</v>
      </c>
      <c r="B15" s="13"/>
      <c r="C15" s="14"/>
      <c r="D15" s="15">
        <v>2</v>
      </c>
      <c r="E15" s="16">
        <v>480192</v>
      </c>
      <c r="F15" s="16">
        <v>129134</v>
      </c>
      <c r="G15" s="17">
        <f>F15/E15</f>
        <v>0.2689215980274557</v>
      </c>
      <c r="H15" s="103"/>
    </row>
    <row r="16" spans="1:8" ht="15.75">
      <c r="A16" s="112" t="s">
        <v>75</v>
      </c>
      <c r="B16" s="13"/>
      <c r="C16" s="14"/>
      <c r="D16" s="15"/>
      <c r="E16" s="16"/>
      <c r="F16" s="16"/>
      <c r="G16" s="17"/>
      <c r="H16" s="103"/>
    </row>
    <row r="17" spans="1:8" ht="15.75">
      <c r="A17" s="112" t="s">
        <v>116</v>
      </c>
      <c r="B17" s="13"/>
      <c r="C17" s="14"/>
      <c r="D17" s="15">
        <v>1</v>
      </c>
      <c r="E17" s="16">
        <v>161151</v>
      </c>
      <c r="F17" s="16">
        <v>38209.5</v>
      </c>
      <c r="G17" s="17">
        <f>F17/E17</f>
        <v>0.23710371018485768</v>
      </c>
      <c r="H17" s="103"/>
    </row>
    <row r="18" spans="1:8" ht="15.75">
      <c r="A18" s="112" t="s">
        <v>15</v>
      </c>
      <c r="B18" s="13"/>
      <c r="C18" s="14"/>
      <c r="D18" s="15"/>
      <c r="E18" s="16"/>
      <c r="F18" s="16"/>
      <c r="G18" s="17"/>
      <c r="H18" s="103"/>
    </row>
    <row r="19" spans="1:8" ht="15.75">
      <c r="A19" s="112" t="s">
        <v>17</v>
      </c>
      <c r="B19" s="13"/>
      <c r="C19" s="14"/>
      <c r="D19" s="15">
        <v>1</v>
      </c>
      <c r="E19" s="16">
        <v>513445</v>
      </c>
      <c r="F19" s="16">
        <v>163038</v>
      </c>
      <c r="G19" s="17">
        <f>F19/E19</f>
        <v>0.31753741880824626</v>
      </c>
      <c r="H19" s="103"/>
    </row>
    <row r="20" spans="1:8" ht="15.75">
      <c r="A20" s="112" t="s">
        <v>108</v>
      </c>
      <c r="B20" s="13"/>
      <c r="C20" s="14"/>
      <c r="D20" s="15"/>
      <c r="E20" s="16"/>
      <c r="F20" s="16"/>
      <c r="G20" s="17"/>
      <c r="H20" s="103"/>
    </row>
    <row r="21" spans="1:8" ht="15.75">
      <c r="A21" s="112" t="s">
        <v>110</v>
      </c>
      <c r="B21" s="13"/>
      <c r="C21" s="14"/>
      <c r="D21" s="15"/>
      <c r="E21" s="16"/>
      <c r="F21" s="16"/>
      <c r="G21" s="17"/>
      <c r="H21" s="103"/>
    </row>
    <row r="22" spans="1:8" ht="15.75">
      <c r="A22" s="112" t="s">
        <v>19</v>
      </c>
      <c r="B22" s="13"/>
      <c r="C22" s="14"/>
      <c r="D22" s="15"/>
      <c r="E22" s="16"/>
      <c r="F22" s="16"/>
      <c r="G22" s="17"/>
      <c r="H22" s="103"/>
    </row>
    <row r="23" spans="1:8" ht="15.75">
      <c r="A23" s="112" t="s">
        <v>123</v>
      </c>
      <c r="B23" s="13"/>
      <c r="C23" s="14"/>
      <c r="D23" s="15"/>
      <c r="E23" s="16"/>
      <c r="F23" s="16"/>
      <c r="G23" s="17"/>
      <c r="H23" s="103"/>
    </row>
    <row r="24" spans="1:8" ht="15.75">
      <c r="A24" s="112" t="s">
        <v>20</v>
      </c>
      <c r="B24" s="13"/>
      <c r="C24" s="14"/>
      <c r="D24" s="15">
        <v>2</v>
      </c>
      <c r="E24" s="16">
        <v>166822</v>
      </c>
      <c r="F24" s="16">
        <v>26409</v>
      </c>
      <c r="G24" s="17">
        <f>F24/E24</f>
        <v>0.1583064583807891</v>
      </c>
      <c r="H24" s="103"/>
    </row>
    <row r="25" spans="1:8" ht="15.75">
      <c r="A25" s="113" t="s">
        <v>22</v>
      </c>
      <c r="B25" s="13"/>
      <c r="C25" s="14"/>
      <c r="D25" s="15">
        <v>2</v>
      </c>
      <c r="E25" s="16">
        <v>94433</v>
      </c>
      <c r="F25" s="16">
        <v>25691</v>
      </c>
      <c r="G25" s="17">
        <f>F25/E25</f>
        <v>0.27205531964461577</v>
      </c>
      <c r="H25" s="103"/>
    </row>
    <row r="26" spans="1:8" ht="15.75">
      <c r="A26" s="113" t="s">
        <v>23</v>
      </c>
      <c r="B26" s="13"/>
      <c r="C26" s="14"/>
      <c r="D26" s="15">
        <v>4</v>
      </c>
      <c r="E26" s="16">
        <v>23588</v>
      </c>
      <c r="F26" s="16">
        <v>23588</v>
      </c>
      <c r="G26" s="17">
        <f>F26/E26</f>
        <v>1</v>
      </c>
      <c r="H26" s="103"/>
    </row>
    <row r="27" spans="1:8" ht="15.75">
      <c r="A27" s="114" t="s">
        <v>24</v>
      </c>
      <c r="B27" s="13"/>
      <c r="C27" s="14"/>
      <c r="D27" s="15"/>
      <c r="E27" s="16"/>
      <c r="F27" s="16"/>
      <c r="G27" s="17"/>
      <c r="H27" s="103"/>
    </row>
    <row r="28" spans="1:8" ht="15.75">
      <c r="A28" s="114" t="s">
        <v>25</v>
      </c>
      <c r="B28" s="13"/>
      <c r="C28" s="14"/>
      <c r="D28" s="15"/>
      <c r="E28" s="16">
        <v>5049</v>
      </c>
      <c r="F28" s="16">
        <v>5049</v>
      </c>
      <c r="G28" s="17">
        <f>F28/E28</f>
        <v>1</v>
      </c>
      <c r="H28" s="103"/>
    </row>
    <row r="29" spans="1:8" ht="15.75">
      <c r="A29" s="114" t="s">
        <v>111</v>
      </c>
      <c r="B29" s="13"/>
      <c r="C29" s="14"/>
      <c r="D29" s="15">
        <v>1</v>
      </c>
      <c r="E29" s="16">
        <v>96806</v>
      </c>
      <c r="F29" s="16">
        <v>20590</v>
      </c>
      <c r="G29" s="17">
        <f>F29/E29</f>
        <v>0.2126934280933</v>
      </c>
      <c r="H29" s="103"/>
    </row>
    <row r="30" spans="1:8" ht="15.75">
      <c r="A30" s="114" t="s">
        <v>143</v>
      </c>
      <c r="B30" s="13"/>
      <c r="C30" s="14"/>
      <c r="D30" s="15">
        <v>10</v>
      </c>
      <c r="E30" s="16">
        <v>1037887</v>
      </c>
      <c r="F30" s="16">
        <v>152818.5</v>
      </c>
      <c r="G30" s="17">
        <f>F30/E30</f>
        <v>0.147240017458548</v>
      </c>
      <c r="H30" s="103"/>
    </row>
    <row r="31" spans="1:8" ht="15.75">
      <c r="A31" s="114" t="s">
        <v>77</v>
      </c>
      <c r="B31" s="13"/>
      <c r="C31" s="14"/>
      <c r="D31" s="15"/>
      <c r="E31" s="16"/>
      <c r="F31" s="16"/>
      <c r="G31" s="17"/>
      <c r="H31" s="103"/>
    </row>
    <row r="32" spans="1:8" ht="15.75">
      <c r="A32" s="125" t="s">
        <v>114</v>
      </c>
      <c r="B32" s="13"/>
      <c r="C32" s="14"/>
      <c r="D32" s="15"/>
      <c r="E32" s="16"/>
      <c r="F32" s="16"/>
      <c r="G32" s="17"/>
      <c r="H32" s="103"/>
    </row>
    <row r="33" spans="1:8" ht="15.75">
      <c r="A33" s="114" t="s">
        <v>76</v>
      </c>
      <c r="B33" s="13"/>
      <c r="C33" s="14"/>
      <c r="D33" s="15"/>
      <c r="E33" s="16"/>
      <c r="F33" s="16"/>
      <c r="G33" s="17"/>
      <c r="H33" s="103"/>
    </row>
    <row r="34" spans="1:8" ht="15.75">
      <c r="A34" s="114" t="s">
        <v>112</v>
      </c>
      <c r="B34" s="13"/>
      <c r="C34" s="14"/>
      <c r="D34" s="15"/>
      <c r="E34" s="16"/>
      <c r="F34" s="16"/>
      <c r="G34" s="17"/>
      <c r="H34" s="103"/>
    </row>
    <row r="35" spans="1:8" ht="15">
      <c r="A35" s="20" t="s">
        <v>30</v>
      </c>
      <c r="B35" s="13"/>
      <c r="C35" s="14"/>
      <c r="D35" s="21"/>
      <c r="E35" s="70">
        <v>26350</v>
      </c>
      <c r="F35" s="16">
        <v>3540</v>
      </c>
      <c r="G35" s="23"/>
      <c r="H35" s="103"/>
    </row>
    <row r="36" spans="1:8" ht="15">
      <c r="A36" s="20" t="s">
        <v>49</v>
      </c>
      <c r="B36" s="13"/>
      <c r="C36" s="14"/>
      <c r="D36" s="21"/>
      <c r="E36" s="70"/>
      <c r="F36" s="16"/>
      <c r="G36" s="23"/>
      <c r="H36" s="103"/>
    </row>
    <row r="37" spans="1:8" ht="15">
      <c r="A37" s="20" t="s">
        <v>32</v>
      </c>
      <c r="B37" s="13"/>
      <c r="C37" s="14"/>
      <c r="D37" s="21"/>
      <c r="E37" s="22"/>
      <c r="F37" s="19"/>
      <c r="G37" s="23"/>
      <c r="H37" s="103"/>
    </row>
    <row r="38" spans="1:8" ht="15">
      <c r="A38" s="24"/>
      <c r="B38" s="25"/>
      <c r="C38" s="14"/>
      <c r="D38" s="21"/>
      <c r="E38" s="26"/>
      <c r="F38" s="26"/>
      <c r="G38" s="23"/>
      <c r="H38" s="103"/>
    </row>
    <row r="39" spans="1:8" ht="15.75">
      <c r="A39" s="27" t="s">
        <v>33</v>
      </c>
      <c r="B39" s="28"/>
      <c r="C39" s="29"/>
      <c r="D39" s="30">
        <f>SUM(D9:D38)</f>
        <v>24</v>
      </c>
      <c r="E39" s="31">
        <f>SUM(E9:E38)</f>
        <v>2698155</v>
      </c>
      <c r="F39" s="31">
        <f>SUM(F9:F38)</f>
        <v>615710.5</v>
      </c>
      <c r="G39" s="32">
        <f>F39/E39</f>
        <v>0.22819686044723153</v>
      </c>
      <c r="H39" s="104"/>
    </row>
    <row r="40" spans="1:8" ht="15.75">
      <c r="A40" s="33"/>
      <c r="B40" s="33"/>
      <c r="C40" s="33"/>
      <c r="D40" s="34"/>
      <c r="E40" s="35"/>
      <c r="F40" s="36"/>
      <c r="G40" s="36"/>
      <c r="H40" s="105"/>
    </row>
    <row r="41" spans="1:8" ht="18">
      <c r="A41" s="37" t="s">
        <v>34</v>
      </c>
      <c r="B41" s="38"/>
      <c r="C41" s="38"/>
      <c r="D41" s="39"/>
      <c r="E41" s="40"/>
      <c r="F41" s="41"/>
      <c r="G41" s="41"/>
      <c r="H41" s="105"/>
    </row>
    <row r="42" spans="1:8" ht="15.75">
      <c r="A42" s="42"/>
      <c r="B42" s="42"/>
      <c r="C42" s="42"/>
      <c r="D42" s="43"/>
      <c r="E42" s="39" t="s">
        <v>35</v>
      </c>
      <c r="F42" s="39" t="s">
        <v>35</v>
      </c>
      <c r="G42" s="39" t="s">
        <v>5</v>
      </c>
      <c r="H42" s="105"/>
    </row>
    <row r="43" spans="1:8" ht="15.75">
      <c r="A43" s="42"/>
      <c r="B43" s="42"/>
      <c r="C43" s="42"/>
      <c r="D43" s="43" t="s">
        <v>6</v>
      </c>
      <c r="E43" s="44" t="s">
        <v>36</v>
      </c>
      <c r="F43" s="41" t="s">
        <v>8</v>
      </c>
      <c r="G43" s="41" t="s">
        <v>37</v>
      </c>
      <c r="H43" s="105"/>
    </row>
    <row r="44" spans="1:8" ht="15.75">
      <c r="A44" s="45" t="s">
        <v>38</v>
      </c>
      <c r="B44" s="46"/>
      <c r="C44" s="14"/>
      <c r="D44" s="15">
        <v>37</v>
      </c>
      <c r="E44" s="16">
        <v>652982.3</v>
      </c>
      <c r="F44" s="16">
        <v>64750.25</v>
      </c>
      <c r="G44" s="17">
        <f>1-(+F44/E44)</f>
        <v>0.9008391957944343</v>
      </c>
      <c r="H44" s="103"/>
    </row>
    <row r="45" spans="1:8" ht="15.75">
      <c r="A45" s="45" t="s">
        <v>39</v>
      </c>
      <c r="B45" s="46"/>
      <c r="C45" s="14"/>
      <c r="D45" s="15"/>
      <c r="E45" s="16"/>
      <c r="F45" s="16"/>
      <c r="G45" s="17"/>
      <c r="H45" s="103"/>
    </row>
    <row r="46" spans="1:8" ht="15.75">
      <c r="A46" s="45" t="s">
        <v>40</v>
      </c>
      <c r="B46" s="46"/>
      <c r="C46" s="14"/>
      <c r="D46" s="15">
        <v>136</v>
      </c>
      <c r="E46" s="16">
        <v>5045270</v>
      </c>
      <c r="F46" s="16">
        <v>408517.5</v>
      </c>
      <c r="G46" s="17">
        <f aca="true" t="shared" si="0" ref="G46:G52">1-(+F46/E46)</f>
        <v>0.9190296059477491</v>
      </c>
      <c r="H46" s="103"/>
    </row>
    <row r="47" spans="1:8" ht="15.75">
      <c r="A47" s="45" t="s">
        <v>41</v>
      </c>
      <c r="B47" s="46"/>
      <c r="C47" s="14"/>
      <c r="D47" s="15">
        <v>25</v>
      </c>
      <c r="E47" s="16">
        <v>1675643</v>
      </c>
      <c r="F47" s="16">
        <v>129284</v>
      </c>
      <c r="G47" s="17">
        <f t="shared" si="0"/>
        <v>0.9228451406415328</v>
      </c>
      <c r="H47" s="103"/>
    </row>
    <row r="48" spans="1:8" ht="15.75">
      <c r="A48" s="45" t="s">
        <v>42</v>
      </c>
      <c r="B48" s="46"/>
      <c r="C48" s="14"/>
      <c r="D48" s="15">
        <v>99</v>
      </c>
      <c r="E48" s="16">
        <v>5579644</v>
      </c>
      <c r="F48" s="16">
        <v>526844.21</v>
      </c>
      <c r="G48" s="17">
        <f t="shared" si="0"/>
        <v>0.905577450819443</v>
      </c>
      <c r="H48" s="103"/>
    </row>
    <row r="49" spans="1:8" ht="15.75">
      <c r="A49" s="45" t="s">
        <v>43</v>
      </c>
      <c r="B49" s="46"/>
      <c r="C49" s="14"/>
      <c r="D49" s="15">
        <v>2</v>
      </c>
      <c r="E49" s="16">
        <v>169042</v>
      </c>
      <c r="F49" s="16">
        <v>6834</v>
      </c>
      <c r="G49" s="17">
        <f t="shared" si="0"/>
        <v>0.9595721773287113</v>
      </c>
      <c r="H49" s="103"/>
    </row>
    <row r="50" spans="1:8" ht="15.75">
      <c r="A50" s="45" t="s">
        <v>44</v>
      </c>
      <c r="B50" s="46"/>
      <c r="C50" s="14"/>
      <c r="D50" s="15">
        <v>9</v>
      </c>
      <c r="E50" s="16">
        <v>1431280</v>
      </c>
      <c r="F50" s="16">
        <v>120260</v>
      </c>
      <c r="G50" s="17">
        <f t="shared" si="0"/>
        <v>0.915977307025879</v>
      </c>
      <c r="H50" s="103"/>
    </row>
    <row r="51" spans="1:8" ht="15.75">
      <c r="A51" s="45" t="s">
        <v>45</v>
      </c>
      <c r="B51" s="46"/>
      <c r="C51" s="14"/>
      <c r="D51" s="15">
        <v>4</v>
      </c>
      <c r="E51" s="16">
        <v>588900</v>
      </c>
      <c r="F51" s="16">
        <v>43310</v>
      </c>
      <c r="G51" s="17">
        <f t="shared" si="0"/>
        <v>0.9264561046018</v>
      </c>
      <c r="H51" s="103"/>
    </row>
    <row r="52" spans="1:8" ht="15.75">
      <c r="A52" s="45" t="s">
        <v>46</v>
      </c>
      <c r="B52" s="46"/>
      <c r="C52" s="14"/>
      <c r="D52" s="15">
        <v>2</v>
      </c>
      <c r="E52" s="16">
        <v>481400</v>
      </c>
      <c r="F52" s="16">
        <v>-900</v>
      </c>
      <c r="G52" s="17">
        <f t="shared" si="0"/>
        <v>1.0018695471541337</v>
      </c>
      <c r="H52" s="103"/>
    </row>
    <row r="53" spans="1:8" ht="15.75">
      <c r="A53" s="47" t="s">
        <v>67</v>
      </c>
      <c r="B53" s="46"/>
      <c r="C53" s="14"/>
      <c r="D53" s="15"/>
      <c r="E53" s="16"/>
      <c r="F53" s="16"/>
      <c r="G53" s="17"/>
      <c r="H53" s="103"/>
    </row>
    <row r="54" spans="1:8" ht="15.75">
      <c r="A54" s="45" t="s">
        <v>68</v>
      </c>
      <c r="B54" s="48"/>
      <c r="C54" s="14"/>
      <c r="D54" s="15">
        <v>548</v>
      </c>
      <c r="E54" s="16">
        <v>28501103.87</v>
      </c>
      <c r="F54" s="16">
        <v>3383920.67</v>
      </c>
      <c r="G54" s="17">
        <f>1-(+F54/E54)</f>
        <v>0.8812705400662785</v>
      </c>
      <c r="H54" s="103"/>
    </row>
    <row r="55" spans="1:8" ht="15.75">
      <c r="A55" s="45" t="s">
        <v>69</v>
      </c>
      <c r="B55" s="48"/>
      <c r="C55" s="14"/>
      <c r="D55" s="15">
        <v>10</v>
      </c>
      <c r="E55" s="16">
        <v>1066174.54</v>
      </c>
      <c r="F55" s="16">
        <v>61667.06</v>
      </c>
      <c r="G55" s="17">
        <f>1-(+F55/E55)</f>
        <v>0.9421604458872185</v>
      </c>
      <c r="H55" s="103"/>
    </row>
    <row r="56" spans="1:8" ht="15">
      <c r="A56" s="20" t="s">
        <v>47</v>
      </c>
      <c r="B56" s="48"/>
      <c r="C56" s="14"/>
      <c r="D56" s="21"/>
      <c r="E56" s="71"/>
      <c r="F56" s="16"/>
      <c r="G56" s="23"/>
      <c r="H56" s="103"/>
    </row>
    <row r="57" spans="1:8" ht="15">
      <c r="A57" s="20" t="s">
        <v>48</v>
      </c>
      <c r="B57" s="46"/>
      <c r="C57" s="14"/>
      <c r="D57" s="21"/>
      <c r="E57" s="71"/>
      <c r="F57" s="16"/>
      <c r="G57" s="23"/>
      <c r="H57" s="103"/>
    </row>
    <row r="58" spans="1:8" ht="15">
      <c r="A58" s="20" t="s">
        <v>49</v>
      </c>
      <c r="B58" s="46"/>
      <c r="C58" s="14"/>
      <c r="D58" s="21"/>
      <c r="E58" s="70"/>
      <c r="F58" s="16"/>
      <c r="G58" s="23"/>
      <c r="H58" s="103"/>
    </row>
    <row r="59" spans="1:8" ht="15">
      <c r="A59" s="20" t="s">
        <v>32</v>
      </c>
      <c r="B59" s="46"/>
      <c r="C59" s="14"/>
      <c r="D59" s="21"/>
      <c r="E59" s="70"/>
      <c r="F59" s="16"/>
      <c r="G59" s="23"/>
      <c r="H59" s="103"/>
    </row>
    <row r="60" spans="1:8" ht="15.75">
      <c r="A60" s="50"/>
      <c r="B60" s="25"/>
      <c r="C60" s="14"/>
      <c r="D60" s="21"/>
      <c r="E60" s="26"/>
      <c r="F60" s="26"/>
      <c r="G60" s="23"/>
      <c r="H60" s="103"/>
    </row>
    <row r="61" spans="1:8" ht="15.75">
      <c r="A61" s="28" t="s">
        <v>50</v>
      </c>
      <c r="B61" s="51"/>
      <c r="C61" s="51"/>
      <c r="D61" s="30">
        <f>SUM(D44:D57)</f>
        <v>872</v>
      </c>
      <c r="E61" s="31">
        <f>SUM(E44:E60)</f>
        <v>45191439.71</v>
      </c>
      <c r="F61" s="31">
        <f>SUM(F44:F60)</f>
        <v>4744487.6899999995</v>
      </c>
      <c r="G61" s="32">
        <f>1-(F61/E61)</f>
        <v>0.8950135751273679</v>
      </c>
      <c r="H61" s="100"/>
    </row>
    <row r="62" spans="1:8" ht="18">
      <c r="A62" s="55"/>
      <c r="B62" s="56"/>
      <c r="C62" s="56"/>
      <c r="D62" s="74"/>
      <c r="E62" s="53"/>
      <c r="F62" s="54"/>
      <c r="G62" s="54"/>
      <c r="H62" s="102"/>
    </row>
    <row r="63" spans="1:8" ht="18">
      <c r="A63" s="55" t="s">
        <v>51</v>
      </c>
      <c r="B63" s="56"/>
      <c r="C63" s="56"/>
      <c r="D63" s="75"/>
      <c r="E63" s="56"/>
      <c r="F63" s="57">
        <f>F61+F39</f>
        <v>5360198.1899999995</v>
      </c>
      <c r="G63" s="56"/>
      <c r="H63" s="102"/>
    </row>
    <row r="64" spans="1:8" ht="18">
      <c r="A64" s="55"/>
      <c r="B64" s="56"/>
      <c r="C64" s="56"/>
      <c r="D64" s="75"/>
      <c r="E64" s="56"/>
      <c r="F64" s="57"/>
      <c r="G64" s="56"/>
      <c r="H64" s="102"/>
    </row>
    <row r="65" spans="1:8" ht="15.75">
      <c r="A65" s="4" t="s">
        <v>52</v>
      </c>
      <c r="B65" s="60"/>
      <c r="C65" s="60"/>
      <c r="D65" s="60"/>
      <c r="E65" s="60"/>
      <c r="F65" s="61"/>
      <c r="G65" s="60"/>
      <c r="H65" s="38"/>
    </row>
    <row r="66" spans="1:8" ht="15.75">
      <c r="A66" s="4" t="s">
        <v>53</v>
      </c>
      <c r="B66" s="60"/>
      <c r="C66" s="60"/>
      <c r="D66" s="60"/>
      <c r="E66" s="60"/>
      <c r="F66" s="61"/>
      <c r="G66" s="60"/>
      <c r="H66" s="38"/>
    </row>
    <row r="67" spans="1:8" ht="15.75">
      <c r="A67" s="4" t="s">
        <v>54</v>
      </c>
      <c r="B67" s="60"/>
      <c r="C67" s="60"/>
      <c r="D67" s="60"/>
      <c r="E67" s="60"/>
      <c r="F67" s="61"/>
      <c r="G67" s="60"/>
      <c r="H67" s="38"/>
    </row>
    <row r="68" spans="1:8" ht="18">
      <c r="A68" s="4"/>
      <c r="B68" s="60"/>
      <c r="C68" s="60"/>
      <c r="D68" s="60"/>
      <c r="E68" s="60"/>
      <c r="F68" s="61"/>
      <c r="G68" s="60"/>
      <c r="H68" s="102"/>
    </row>
    <row r="69" spans="1:8" ht="18">
      <c r="A69" s="62" t="s">
        <v>55</v>
      </c>
      <c r="B69" s="59"/>
      <c r="C69" s="59"/>
      <c r="D69" s="59"/>
      <c r="E69" s="59"/>
      <c r="F69" s="57"/>
      <c r="G69" s="59"/>
      <c r="H69" s="102"/>
    </row>
    <row r="70" spans="1:8" ht="15.75">
      <c r="A70" s="95"/>
      <c r="B70" s="29"/>
      <c r="C70" s="29"/>
      <c r="H70" s="29"/>
    </row>
  </sheetData>
  <sheetProtection/>
  <printOptions horizontalCentered="1"/>
  <pageMargins left="0.45" right="0.45" top="0.25" bottom="0.25" header="0.3" footer="0.3"/>
  <pageSetup horizontalDpi="600" verticalDpi="600" orientation="landscape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showOutlineSymbols="0" zoomScale="87" zoomScaleNormal="87" zoomScalePageLayoutView="0" workbookViewId="0" topLeftCell="A1">
      <selection activeCell="A5" sqref="A5"/>
    </sheetView>
  </sheetViews>
  <sheetFormatPr defaultColWidth="9.6640625" defaultRowHeight="13.5"/>
  <cols>
    <col min="1" max="1" width="39.6640625" style="82" customWidth="1"/>
    <col min="2" max="2" width="27.6640625" style="82" customWidth="1"/>
    <col min="3" max="16384" width="9.6640625" style="82" customWidth="1"/>
  </cols>
  <sheetData>
    <row r="1" spans="1:4" ht="23.25">
      <c r="A1" s="81" t="s">
        <v>0</v>
      </c>
      <c r="B1" s="56"/>
      <c r="C1" s="57"/>
      <c r="D1" s="56"/>
    </row>
    <row r="2" spans="1:4" ht="23.25">
      <c r="A2" s="81" t="s">
        <v>1</v>
      </c>
      <c r="B2" s="56"/>
      <c r="C2" s="29"/>
      <c r="D2" s="29"/>
    </row>
    <row r="3" spans="1:4" ht="23.25">
      <c r="A3" s="81" t="s">
        <v>97</v>
      </c>
      <c r="B3" s="56"/>
      <c r="C3" s="29"/>
      <c r="D3" s="29"/>
    </row>
    <row r="4" spans="1:4" ht="23.25">
      <c r="A4" s="81" t="str">
        <f>ARG!$A$3</f>
        <v>MONTH ENDED:    FEBRUARY 2018</v>
      </c>
      <c r="B4" s="56"/>
      <c r="C4" s="29"/>
      <c r="D4" s="29"/>
    </row>
    <row r="5" spans="1:4" ht="24" thickBot="1">
      <c r="A5" s="81"/>
      <c r="B5" s="56"/>
      <c r="C5" s="29"/>
      <c r="D5" s="29"/>
    </row>
    <row r="6" spans="1:4" ht="21" thickTop="1">
      <c r="A6" s="83" t="s">
        <v>98</v>
      </c>
      <c r="B6" s="84">
        <f>ARG!$D$39+LADYLUCK!$D$39+HOLLYWOOD!$D$40+HARNKC!$D$40+ISLE!$D$39+AMERKC!$D$39+AMERSC!$D$39+STJO!$D$39+LAGRANGE!$D$39+ISLEBV!$D$39+LUMIERE!$D$39+RIVERCITY!$D$39+CAPE!$D$39</f>
        <v>531</v>
      </c>
      <c r="C6" s="85"/>
      <c r="D6" s="29"/>
    </row>
    <row r="7" spans="1:4" ht="20.25">
      <c r="A7" s="86" t="s">
        <v>99</v>
      </c>
      <c r="B7" s="87">
        <f>ARG!$E$39+LADYLUCK!$E$39+HOLLYWOOD!$E$40+HARNKC!$E$40+ISLE!$E$39+AMERKC!$E$39+AMERSC!$E$39+STJO!$E$39+LAGRANGE!$E$39+ISLEBV!$E$39+LUMIERE!$E$39+RIVERCITY!$E$39+CAPE!$E$39</f>
        <v>96315596.02</v>
      </c>
      <c r="C7" s="85"/>
      <c r="D7" s="29"/>
    </row>
    <row r="8" spans="1:4" ht="20.25">
      <c r="A8" s="86" t="s">
        <v>100</v>
      </c>
      <c r="B8" s="87">
        <f>ARG!$F$39+LADYLUCK!$F$39+HOLLYWOOD!$F$40+HARNKC!$F$40+ISLE!$F$39+AMERKC!$F$39+AMERSC!$F$39+STJO!$F$39+LAGRANGE!$F$39+ISLEBV!$F$39+LUMIERE!$F$39+RIVERCITY!$F$39+CAPE!$F$39</f>
        <v>18965921.630000003</v>
      </c>
      <c r="C8" s="85"/>
      <c r="D8" s="29"/>
    </row>
    <row r="9" spans="1:4" ht="20.25">
      <c r="A9" s="86" t="s">
        <v>101</v>
      </c>
      <c r="B9" s="88">
        <f>B8/B7</f>
        <v>0.196914335930203</v>
      </c>
      <c r="C9" s="85"/>
      <c r="D9" s="29"/>
    </row>
    <row r="10" spans="1:4" ht="20.25">
      <c r="A10" s="89"/>
      <c r="B10" s="90"/>
      <c r="C10" s="85"/>
      <c r="D10" s="29"/>
    </row>
    <row r="11" spans="1:4" ht="20.25">
      <c r="A11" s="86" t="s">
        <v>102</v>
      </c>
      <c r="B11" s="91">
        <f>ARG!$D$60+LADYLUCK!$D$60+HOLLYWOOD!$D$62+HARNKC!$D$62+ISLE!$D$61+AMERKC!$D$61+AMERSC!$D$61+STJO!$D$60+LAGRANGE!$D$60+ISLEBV!$D$61+LUMIERE!$D$62+RIVERCITY!$D$62+CAPE!$D$61</f>
        <v>16876</v>
      </c>
      <c r="C11" s="85"/>
      <c r="D11" s="29"/>
    </row>
    <row r="12" spans="1:4" ht="20.25">
      <c r="A12" s="86" t="s">
        <v>103</v>
      </c>
      <c r="B12" s="87">
        <f>ARG!$E$60+LADYLUCK!$E$60+HOLLYWOOD!$E$62+HARNKC!$E$62+ISLE!$E$61+AMERKC!$E$61+AMERSC!$E$61+STJO!$E$60+LAGRANGE!$E$60+ISLEBV!$E$61+LUMIERE!$E$62+RIVERCITY!$E$62+CAPE!$E$61</f>
        <v>1230177825.35</v>
      </c>
      <c r="C12" s="85"/>
      <c r="D12" s="29"/>
    </row>
    <row r="13" spans="1:4" ht="20.25">
      <c r="A13" s="86" t="s">
        <v>104</v>
      </c>
      <c r="B13" s="87">
        <f>ARG!$F$60+LADYLUCK!$F$60+HOLLYWOOD!$F$62+HARNKC!$F$62+ISLE!$F$61+AMERKC!$F$61+AMERSC!$F$61+STJO!$F$60+LAGRANGE!$F$60+ISLEBV!$F$61+LUMIERE!$F$62+RIVERCITY!$F$62+CAPE!$F$61</f>
        <v>120695601.66999999</v>
      </c>
      <c r="C13" s="85"/>
      <c r="D13" s="29"/>
    </row>
    <row r="14" spans="1:4" ht="20.25">
      <c r="A14" s="86" t="s">
        <v>105</v>
      </c>
      <c r="B14" s="88">
        <f>1-(B13/B12)</f>
        <v>0.9018876790144866</v>
      </c>
      <c r="C14" s="85"/>
      <c r="D14" s="29"/>
    </row>
    <row r="15" spans="1:4" ht="20.25">
      <c r="A15" s="89"/>
      <c r="B15" s="92"/>
      <c r="C15" s="85"/>
      <c r="D15" s="29"/>
    </row>
    <row r="16" spans="1:4" ht="20.25">
      <c r="A16" s="86" t="s">
        <v>106</v>
      </c>
      <c r="B16" s="87">
        <f>B13+B8</f>
        <v>139661523.29999998</v>
      </c>
      <c r="C16" s="85"/>
      <c r="D16" s="29"/>
    </row>
    <row r="17" spans="1:4" ht="21" thickBot="1">
      <c r="A17" s="89"/>
      <c r="B17" s="90"/>
      <c r="C17" s="85"/>
      <c r="D17" s="29"/>
    </row>
    <row r="18" spans="1:4" ht="18.75" thickTop="1">
      <c r="A18" s="93"/>
      <c r="B18" s="94"/>
      <c r="C18" s="29"/>
      <c r="D18" s="29"/>
    </row>
    <row r="19" spans="1:4" ht="15">
      <c r="A19" s="29"/>
      <c r="B19" s="29"/>
      <c r="C19" s="29"/>
      <c r="D19" s="29"/>
    </row>
    <row r="20" spans="1:4" ht="15.75">
      <c r="A20" s="95" t="s">
        <v>55</v>
      </c>
      <c r="B20" s="29"/>
      <c r="C20" s="29"/>
      <c r="D20" s="29"/>
    </row>
    <row r="21" spans="1:4" ht="18">
      <c r="A21" s="96"/>
      <c r="B21" s="29"/>
      <c r="C21" s="29"/>
      <c r="D21" s="29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531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FEBRUARY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0.25">
      <c r="A5" s="2"/>
      <c r="B5" s="4"/>
      <c r="C5" s="4"/>
      <c r="D5" s="69" t="s">
        <v>56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1</v>
      </c>
      <c r="E9" s="16">
        <v>6981</v>
      </c>
      <c r="F9" s="16">
        <v>-2150</v>
      </c>
      <c r="G9" s="17">
        <f>F9/E9</f>
        <v>-0.30797879959891133</v>
      </c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125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136</v>
      </c>
      <c r="B13" s="13"/>
      <c r="C13" s="14"/>
      <c r="D13" s="15"/>
      <c r="E13" s="16"/>
      <c r="F13" s="16"/>
      <c r="G13" s="17"/>
      <c r="H13" s="18"/>
    </row>
    <row r="14" spans="1:8" ht="15.75">
      <c r="A14" s="112" t="s">
        <v>59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141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149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14</v>
      </c>
      <c r="B17" s="13"/>
      <c r="C17" s="14"/>
      <c r="D17" s="15"/>
      <c r="E17" s="16"/>
      <c r="F17" s="16"/>
      <c r="G17" s="17"/>
      <c r="H17" s="18"/>
    </row>
    <row r="18" spans="1:8" ht="15.75">
      <c r="A18" s="112" t="s">
        <v>15</v>
      </c>
      <c r="B18" s="13"/>
      <c r="C18" s="14"/>
      <c r="D18" s="15">
        <v>1</v>
      </c>
      <c r="E18" s="16">
        <v>405698</v>
      </c>
      <c r="F18" s="16">
        <v>83452</v>
      </c>
      <c r="G18" s="17">
        <f>F18/E18</f>
        <v>0.20569980625982873</v>
      </c>
      <c r="H18" s="18"/>
    </row>
    <row r="19" spans="1:8" ht="15.75">
      <c r="A19" s="112" t="s">
        <v>16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17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18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62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20</v>
      </c>
      <c r="B23" s="13"/>
      <c r="C23" s="14"/>
      <c r="D23" s="15"/>
      <c r="E23" s="16"/>
      <c r="F23" s="16"/>
      <c r="G23" s="17"/>
      <c r="H23" s="18"/>
    </row>
    <row r="24" spans="1:8" ht="15.75">
      <c r="A24" s="112" t="s">
        <v>21</v>
      </c>
      <c r="B24" s="13"/>
      <c r="C24" s="14"/>
      <c r="D24" s="15"/>
      <c r="E24" s="16"/>
      <c r="F24" s="16"/>
      <c r="G24" s="17"/>
      <c r="H24" s="18"/>
    </row>
    <row r="25" spans="1:8" ht="15.75">
      <c r="A25" s="113" t="s">
        <v>22</v>
      </c>
      <c r="B25" s="13"/>
      <c r="C25" s="14"/>
      <c r="D25" s="15">
        <v>1</v>
      </c>
      <c r="E25" s="16">
        <v>28108</v>
      </c>
      <c r="F25" s="16">
        <v>16152</v>
      </c>
      <c r="G25" s="17">
        <f>F25/E25</f>
        <v>0.5746406716948911</v>
      </c>
      <c r="H25" s="18"/>
    </row>
    <row r="26" spans="1:8" ht="15.75">
      <c r="A26" s="113" t="s">
        <v>23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24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25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26</v>
      </c>
      <c r="B29" s="13"/>
      <c r="C29" s="14"/>
      <c r="D29" s="15">
        <v>1</v>
      </c>
      <c r="E29" s="16">
        <v>41550</v>
      </c>
      <c r="F29" s="16">
        <v>17257.5</v>
      </c>
      <c r="G29" s="17">
        <f>F29/E29</f>
        <v>0.4153429602888087</v>
      </c>
      <c r="H29" s="18"/>
    </row>
    <row r="30" spans="1:8" ht="15.75">
      <c r="A30" s="114" t="s">
        <v>27</v>
      </c>
      <c r="B30" s="13"/>
      <c r="C30" s="14"/>
      <c r="D30" s="15">
        <v>1</v>
      </c>
      <c r="E30" s="16">
        <v>211306</v>
      </c>
      <c r="F30" s="16">
        <v>85225.5</v>
      </c>
      <c r="G30" s="17">
        <f>F30/E30</f>
        <v>0.4033274019668159</v>
      </c>
      <c r="H30" s="18"/>
    </row>
    <row r="31" spans="1:8" ht="15.75">
      <c r="A31" s="114" t="s">
        <v>28</v>
      </c>
      <c r="B31" s="13"/>
      <c r="C31" s="14"/>
      <c r="D31" s="15">
        <v>3</v>
      </c>
      <c r="E31" s="16">
        <v>681271</v>
      </c>
      <c r="F31" s="16">
        <v>184639</v>
      </c>
      <c r="G31" s="17">
        <f>F31/E31</f>
        <v>0.27102137035041857</v>
      </c>
      <c r="H31" s="18"/>
    </row>
    <row r="32" spans="1:8" ht="15.75">
      <c r="A32" s="114" t="s">
        <v>143</v>
      </c>
      <c r="B32" s="13"/>
      <c r="C32" s="14"/>
      <c r="D32" s="15">
        <v>1</v>
      </c>
      <c r="E32" s="16">
        <v>22417</v>
      </c>
      <c r="F32" s="16">
        <v>4566.5</v>
      </c>
      <c r="G32" s="17">
        <f>F32/E32</f>
        <v>0.20370700807422937</v>
      </c>
      <c r="H32" s="18"/>
    </row>
    <row r="33" spans="1:8" ht="15.75">
      <c r="A33" s="114" t="s">
        <v>116</v>
      </c>
      <c r="B33" s="13"/>
      <c r="C33" s="14"/>
      <c r="D33" s="15"/>
      <c r="E33" s="16"/>
      <c r="F33" s="16"/>
      <c r="G33" s="17"/>
      <c r="H33" s="18"/>
    </row>
    <row r="34" spans="1:8" ht="15.75">
      <c r="A34" s="114" t="s">
        <v>29</v>
      </c>
      <c r="B34" s="13"/>
      <c r="C34" s="14"/>
      <c r="D34" s="15"/>
      <c r="E34" s="16"/>
      <c r="F34" s="16"/>
      <c r="G34" s="17"/>
      <c r="H34" s="18"/>
    </row>
    <row r="35" spans="1:8" ht="15">
      <c r="A35" s="20" t="s">
        <v>30</v>
      </c>
      <c r="B35" s="13"/>
      <c r="C35" s="14"/>
      <c r="D35" s="21"/>
      <c r="E35" s="22"/>
      <c r="F35" s="16"/>
      <c r="G35" s="23"/>
      <c r="H35" s="18"/>
    </row>
    <row r="36" spans="1:8" ht="15">
      <c r="A36" s="20" t="s">
        <v>31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32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33</v>
      </c>
      <c r="B39" s="28"/>
      <c r="C39" s="29"/>
      <c r="D39" s="30">
        <f>SUM(D9:D38)</f>
        <v>9</v>
      </c>
      <c r="E39" s="31">
        <f>SUM(E9:E38)</f>
        <v>1397331</v>
      </c>
      <c r="F39" s="31">
        <f>SUM(F9:F38)</f>
        <v>389142.5</v>
      </c>
      <c r="G39" s="32">
        <f>F39/E39</f>
        <v>0.278489849577516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34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35</v>
      </c>
      <c r="F42" s="39" t="s">
        <v>35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36</v>
      </c>
      <c r="F43" s="41" t="s">
        <v>8</v>
      </c>
      <c r="G43" s="41" t="s">
        <v>37</v>
      </c>
      <c r="H43" s="2"/>
    </row>
    <row r="44" spans="1:8" ht="15.75">
      <c r="A44" s="45" t="s">
        <v>38</v>
      </c>
      <c r="B44" s="46"/>
      <c r="C44" s="14"/>
      <c r="D44" s="15">
        <v>12</v>
      </c>
      <c r="E44" s="16">
        <v>188254.7</v>
      </c>
      <c r="F44" s="16">
        <v>24315.4</v>
      </c>
      <c r="G44" s="17">
        <f>1-(+F44/E44)</f>
        <v>0.8708377533203686</v>
      </c>
      <c r="H44" s="18"/>
    </row>
    <row r="45" spans="1:8" ht="15.75">
      <c r="A45" s="45" t="s">
        <v>39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40</v>
      </c>
      <c r="B46" s="46"/>
      <c r="C46" s="14"/>
      <c r="D46" s="15">
        <v>79</v>
      </c>
      <c r="E46" s="16">
        <v>2265840</v>
      </c>
      <c r="F46" s="16">
        <v>193682.16</v>
      </c>
      <c r="G46" s="17">
        <f>1-(+F46/E46)</f>
        <v>0.9145208134731491</v>
      </c>
      <c r="H46" s="18"/>
    </row>
    <row r="47" spans="1:8" ht="15.75">
      <c r="A47" s="45" t="s">
        <v>41</v>
      </c>
      <c r="B47" s="46"/>
      <c r="C47" s="14"/>
      <c r="D47" s="15">
        <v>8</v>
      </c>
      <c r="E47" s="16">
        <v>307219</v>
      </c>
      <c r="F47" s="16">
        <v>29427.5</v>
      </c>
      <c r="G47" s="17">
        <f>1-(+F47/E47)</f>
        <v>0.9042132810796207</v>
      </c>
      <c r="H47" s="18"/>
    </row>
    <row r="48" spans="1:8" ht="15.75">
      <c r="A48" s="45" t="s">
        <v>42</v>
      </c>
      <c r="B48" s="46"/>
      <c r="C48" s="14"/>
      <c r="D48" s="15">
        <v>45</v>
      </c>
      <c r="E48" s="16">
        <v>2290909</v>
      </c>
      <c r="F48" s="16">
        <v>197549.9</v>
      </c>
      <c r="G48" s="17">
        <f>1-(+F48/E48)</f>
        <v>0.913767897371742</v>
      </c>
      <c r="H48" s="18"/>
    </row>
    <row r="49" spans="1:8" ht="15.75">
      <c r="A49" s="45" t="s">
        <v>43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44</v>
      </c>
      <c r="B50" s="46"/>
      <c r="C50" s="14"/>
      <c r="D50" s="15">
        <v>3</v>
      </c>
      <c r="E50" s="16">
        <v>526265</v>
      </c>
      <c r="F50" s="16">
        <v>29770</v>
      </c>
      <c r="G50" s="17">
        <f>1-(+F50/E50)</f>
        <v>0.9434315411437204</v>
      </c>
      <c r="H50" s="18"/>
    </row>
    <row r="51" spans="1:8" ht="15.75">
      <c r="A51" s="45" t="s">
        <v>45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46</v>
      </c>
      <c r="B52" s="46"/>
      <c r="C52" s="14"/>
      <c r="D52" s="15"/>
      <c r="E52" s="16"/>
      <c r="F52" s="16"/>
      <c r="G52" s="17"/>
      <c r="H52" s="18"/>
    </row>
    <row r="53" spans="1:8" ht="15.75">
      <c r="A53" s="47" t="s">
        <v>68</v>
      </c>
      <c r="B53" s="48"/>
      <c r="C53" s="14"/>
      <c r="D53" s="15">
        <v>364</v>
      </c>
      <c r="E53" s="16">
        <v>18900226.05</v>
      </c>
      <c r="F53" s="16">
        <v>2194955.22</v>
      </c>
      <c r="G53" s="17">
        <f>1-(+F53/E53)</f>
        <v>0.8838661921718127</v>
      </c>
      <c r="H53" s="18"/>
    </row>
    <row r="54" spans="1:8" ht="15.75">
      <c r="A54" s="47" t="s">
        <v>69</v>
      </c>
      <c r="B54" s="48"/>
      <c r="C54" s="14"/>
      <c r="D54" s="15"/>
      <c r="E54" s="16"/>
      <c r="F54" s="16"/>
      <c r="G54" s="17"/>
      <c r="H54" s="18"/>
    </row>
    <row r="55" spans="1:8" ht="15">
      <c r="A55" s="49" t="s">
        <v>47</v>
      </c>
      <c r="B55" s="48"/>
      <c r="C55" s="14"/>
      <c r="D55" s="21"/>
      <c r="E55" s="71"/>
      <c r="F55" s="16"/>
      <c r="G55" s="23"/>
      <c r="H55" s="18"/>
    </row>
    <row r="56" spans="1:8" ht="15">
      <c r="A56" s="20" t="s">
        <v>48</v>
      </c>
      <c r="B56" s="46"/>
      <c r="C56" s="14"/>
      <c r="D56" s="21"/>
      <c r="E56" s="71"/>
      <c r="F56" s="16"/>
      <c r="G56" s="23"/>
      <c r="H56" s="18"/>
    </row>
    <row r="57" spans="1:8" ht="15">
      <c r="A57" s="20" t="s">
        <v>49</v>
      </c>
      <c r="B57" s="46"/>
      <c r="C57" s="14"/>
      <c r="D57" s="21"/>
      <c r="E57" s="70"/>
      <c r="F57" s="16"/>
      <c r="G57" s="23"/>
      <c r="H57" s="18"/>
    </row>
    <row r="58" spans="1:8" ht="15">
      <c r="A58" s="20" t="s">
        <v>32</v>
      </c>
      <c r="B58" s="46"/>
      <c r="C58" s="14"/>
      <c r="D58" s="21"/>
      <c r="E58" s="70"/>
      <c r="F58" s="16"/>
      <c r="G58" s="23"/>
      <c r="H58" s="18"/>
    </row>
    <row r="59" spans="1:8" ht="15.75">
      <c r="A59" s="50"/>
      <c r="B59" s="25"/>
      <c r="C59" s="14"/>
      <c r="D59" s="21"/>
      <c r="E59" s="72"/>
      <c r="F59" s="26"/>
      <c r="G59" s="23"/>
      <c r="H59" s="18"/>
    </row>
    <row r="60" spans="1:8" ht="15.75">
      <c r="A60" s="28" t="s">
        <v>50</v>
      </c>
      <c r="B60" s="28"/>
      <c r="C60" s="29"/>
      <c r="D60" s="30">
        <f>SUM(D44:D56)</f>
        <v>511</v>
      </c>
      <c r="E60" s="31">
        <f>SUM(E44:E59)</f>
        <v>24478713.75</v>
      </c>
      <c r="F60" s="31">
        <f>SUM(F44:F59)</f>
        <v>2669700.18</v>
      </c>
      <c r="G60" s="32">
        <f>1-(F60/E60)</f>
        <v>0.8909378896593372</v>
      </c>
      <c r="H60" s="18"/>
    </row>
    <row r="61" spans="1:8" ht="15">
      <c r="A61" s="51"/>
      <c r="B61" s="51"/>
      <c r="C61" s="73"/>
      <c r="D61" s="74"/>
      <c r="E61" s="53"/>
      <c r="F61" s="54"/>
      <c r="G61" s="54"/>
      <c r="H61" s="2"/>
    </row>
    <row r="62" spans="1:8" ht="18">
      <c r="A62" s="55" t="s">
        <v>51</v>
      </c>
      <c r="B62" s="56"/>
      <c r="C62" s="59"/>
      <c r="D62" s="75"/>
      <c r="E62" s="56"/>
      <c r="F62" s="57">
        <f>F60+F39</f>
        <v>3058842.68</v>
      </c>
      <c r="G62" s="56"/>
      <c r="H62" s="2"/>
    </row>
    <row r="63" spans="1:8" ht="18">
      <c r="A63" s="58"/>
      <c r="B63" s="59"/>
      <c r="C63" s="59"/>
      <c r="D63" s="76"/>
      <c r="E63" s="59"/>
      <c r="F63" s="57"/>
      <c r="G63" s="59"/>
      <c r="H63" s="2"/>
    </row>
    <row r="64" spans="1:8" ht="15.75">
      <c r="A64" s="4" t="s">
        <v>52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53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54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55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64"/>
      <c r="F70" s="2"/>
      <c r="G70" s="2"/>
      <c r="H70" s="2"/>
    </row>
    <row r="71" spans="1:8" ht="18">
      <c r="A71" s="63"/>
      <c r="B71" s="59"/>
      <c r="C71" s="59"/>
      <c r="D71" s="59"/>
      <c r="E71" s="65"/>
      <c r="F71" s="2"/>
      <c r="G71" s="2"/>
      <c r="H71" s="2"/>
    </row>
    <row r="72" spans="1:8" ht="18">
      <c r="A72" s="63"/>
      <c r="B72" s="59"/>
      <c r="C72" s="59"/>
      <c r="D72" s="59"/>
      <c r="E72" s="66"/>
      <c r="F72" s="2"/>
      <c r="G72" s="2"/>
      <c r="H72" s="2"/>
    </row>
    <row r="73" spans="1:8" ht="18">
      <c r="A73" s="63"/>
      <c r="B73" s="59"/>
      <c r="C73" s="59"/>
      <c r="D73" s="59"/>
      <c r="E73" s="57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64"/>
      <c r="F75" s="2"/>
      <c r="G75" s="2"/>
      <c r="H75" s="2"/>
    </row>
    <row r="76" spans="1:8" ht="18">
      <c r="A76" s="63"/>
      <c r="B76" s="59"/>
      <c r="C76" s="59"/>
      <c r="D76" s="59"/>
      <c r="E76" s="65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7"/>
      <c r="F79" s="2"/>
      <c r="G79" s="2"/>
      <c r="H79" s="2"/>
    </row>
    <row r="80" spans="1:8" ht="18">
      <c r="A80" s="63"/>
      <c r="B80" s="59"/>
      <c r="C80" s="59"/>
      <c r="D80" s="59"/>
      <c r="E80" s="59"/>
      <c r="F80" s="2"/>
      <c r="G80" s="2"/>
      <c r="H80" s="2"/>
    </row>
    <row r="81" spans="1:8" ht="15.75">
      <c r="A81" s="6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57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FEBRUARY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.75">
      <c r="A5" s="2"/>
      <c r="B5" s="4"/>
      <c r="C5" s="4"/>
      <c r="D5" s="106" t="s">
        <v>113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119</v>
      </c>
      <c r="B9" s="13"/>
      <c r="C9" s="14"/>
      <c r="D9" s="15">
        <v>4</v>
      </c>
      <c r="E9" s="16">
        <v>1122360</v>
      </c>
      <c r="F9" s="16">
        <v>142690.5</v>
      </c>
      <c r="G9" s="17">
        <f aca="true" t="shared" si="0" ref="G9:G14">F9/E9</f>
        <v>0.12713434192237785</v>
      </c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122</v>
      </c>
      <c r="B11" s="13"/>
      <c r="C11" s="14"/>
      <c r="D11" s="15">
        <v>1</v>
      </c>
      <c r="E11" s="16">
        <v>241050</v>
      </c>
      <c r="F11" s="16">
        <v>67800</v>
      </c>
      <c r="G11" s="17">
        <f t="shared" si="0"/>
        <v>0.28126944617299315</v>
      </c>
      <c r="H11" s="18"/>
    </row>
    <row r="12" spans="1:8" ht="15.75">
      <c r="A12" s="112" t="s">
        <v>76</v>
      </c>
      <c r="B12" s="13"/>
      <c r="C12" s="14"/>
      <c r="D12" s="15">
        <v>1</v>
      </c>
      <c r="E12" s="16">
        <v>230668</v>
      </c>
      <c r="F12" s="16">
        <v>26421</v>
      </c>
      <c r="G12" s="17">
        <f t="shared" si="0"/>
        <v>0.11454124542632702</v>
      </c>
      <c r="H12" s="18"/>
    </row>
    <row r="13" spans="1:8" ht="15.75">
      <c r="A13" s="112" t="s">
        <v>126</v>
      </c>
      <c r="B13" s="13"/>
      <c r="C13" s="14"/>
      <c r="D13" s="15">
        <v>2</v>
      </c>
      <c r="E13" s="16">
        <v>262944</v>
      </c>
      <c r="F13" s="16">
        <v>87511.5</v>
      </c>
      <c r="G13" s="17">
        <f t="shared" si="0"/>
        <v>0.33281421139101863</v>
      </c>
      <c r="H13" s="18"/>
    </row>
    <row r="14" spans="1:8" ht="15.75">
      <c r="A14" s="112" t="s">
        <v>27</v>
      </c>
      <c r="B14" s="13"/>
      <c r="C14" s="14"/>
      <c r="D14" s="15">
        <v>1</v>
      </c>
      <c r="E14" s="16">
        <v>258215</v>
      </c>
      <c r="F14" s="16">
        <v>48795.01</v>
      </c>
      <c r="G14" s="17">
        <f t="shared" si="0"/>
        <v>0.1889704703444804</v>
      </c>
      <c r="H14" s="18"/>
    </row>
    <row r="15" spans="1:8" ht="15.75">
      <c r="A15" s="112" t="s">
        <v>59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10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15</v>
      </c>
      <c r="B17" s="13"/>
      <c r="C17" s="14"/>
      <c r="D17" s="15">
        <v>2</v>
      </c>
      <c r="E17" s="16">
        <v>1022752</v>
      </c>
      <c r="F17" s="16">
        <v>179771</v>
      </c>
      <c r="G17" s="17">
        <f aca="true" t="shared" si="1" ref="G17:G25">F17/E17</f>
        <v>0.17577183911642313</v>
      </c>
      <c r="H17" s="18"/>
    </row>
    <row r="18" spans="1:8" ht="15.75">
      <c r="A18" s="112" t="s">
        <v>16</v>
      </c>
      <c r="B18" s="13"/>
      <c r="C18" s="14"/>
      <c r="D18" s="15">
        <v>2</v>
      </c>
      <c r="E18" s="16">
        <v>849994</v>
      </c>
      <c r="F18" s="16">
        <v>103939</v>
      </c>
      <c r="G18" s="17">
        <f t="shared" si="1"/>
        <v>0.12228203963792686</v>
      </c>
      <c r="H18" s="18"/>
    </row>
    <row r="19" spans="1:8" ht="15.75">
      <c r="A19" s="112" t="s">
        <v>60</v>
      </c>
      <c r="B19" s="13"/>
      <c r="C19" s="14"/>
      <c r="D19" s="15">
        <v>1</v>
      </c>
      <c r="E19" s="16">
        <v>389238</v>
      </c>
      <c r="F19" s="16">
        <v>155878</v>
      </c>
      <c r="G19" s="17">
        <f t="shared" si="1"/>
        <v>0.4004696355443199</v>
      </c>
      <c r="H19" s="18"/>
    </row>
    <row r="20" spans="1:8" ht="15.75">
      <c r="A20" s="112" t="s">
        <v>19</v>
      </c>
      <c r="B20" s="13"/>
      <c r="C20" s="14"/>
      <c r="D20" s="15">
        <v>1</v>
      </c>
      <c r="E20" s="16">
        <v>155207</v>
      </c>
      <c r="F20" s="16">
        <v>50912</v>
      </c>
      <c r="G20" s="17">
        <f t="shared" si="1"/>
        <v>0.3280264421063483</v>
      </c>
      <c r="H20" s="18"/>
    </row>
    <row r="21" spans="1:8" ht="15.75">
      <c r="A21" s="112" t="s">
        <v>139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61</v>
      </c>
      <c r="B22" s="13"/>
      <c r="C22" s="14"/>
      <c r="D22" s="15">
        <v>7</v>
      </c>
      <c r="E22" s="16">
        <v>2925844</v>
      </c>
      <c r="F22" s="16">
        <v>194439.5</v>
      </c>
      <c r="G22" s="17">
        <f t="shared" si="1"/>
        <v>0.06645586709339255</v>
      </c>
      <c r="H22" s="18"/>
    </row>
    <row r="23" spans="1:8" ht="15.75">
      <c r="A23" s="112" t="s">
        <v>62</v>
      </c>
      <c r="B23" s="13"/>
      <c r="C23" s="14"/>
      <c r="D23" s="15">
        <v>4</v>
      </c>
      <c r="E23" s="16">
        <v>1118841</v>
      </c>
      <c r="F23" s="16">
        <v>186212</v>
      </c>
      <c r="G23" s="17">
        <f t="shared" si="1"/>
        <v>0.1664329426612003</v>
      </c>
      <c r="H23" s="18"/>
    </row>
    <row r="24" spans="1:8" ht="15.75">
      <c r="A24" s="113" t="s">
        <v>22</v>
      </c>
      <c r="B24" s="13"/>
      <c r="C24" s="14"/>
      <c r="D24" s="15">
        <v>6</v>
      </c>
      <c r="E24" s="16">
        <v>1086019</v>
      </c>
      <c r="F24" s="16">
        <v>232707</v>
      </c>
      <c r="G24" s="17">
        <f t="shared" si="1"/>
        <v>0.21427525669440406</v>
      </c>
      <c r="H24" s="18"/>
    </row>
    <row r="25" spans="1:8" ht="15.75">
      <c r="A25" s="113" t="s">
        <v>23</v>
      </c>
      <c r="B25" s="13"/>
      <c r="C25" s="14"/>
      <c r="D25" s="15">
        <v>20</v>
      </c>
      <c r="E25" s="16">
        <v>191503.02</v>
      </c>
      <c r="F25" s="16">
        <v>191503.02</v>
      </c>
      <c r="G25" s="17">
        <f t="shared" si="1"/>
        <v>1</v>
      </c>
      <c r="H25" s="18"/>
    </row>
    <row r="26" spans="1:8" ht="15.75">
      <c r="A26" s="114" t="s">
        <v>24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25</v>
      </c>
      <c r="B27" s="13"/>
      <c r="C27" s="14"/>
      <c r="D27" s="15"/>
      <c r="E27" s="16">
        <v>61793</v>
      </c>
      <c r="F27" s="16">
        <v>16918</v>
      </c>
      <c r="G27" s="17">
        <f>F27/E27</f>
        <v>0.2737850565598045</v>
      </c>
      <c r="H27" s="18"/>
    </row>
    <row r="28" spans="1:8" ht="15.75">
      <c r="A28" s="112" t="s">
        <v>63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26</v>
      </c>
      <c r="B29" s="13"/>
      <c r="C29" s="14"/>
      <c r="D29" s="15">
        <v>2</v>
      </c>
      <c r="E29" s="16">
        <v>269382</v>
      </c>
      <c r="F29" s="16">
        <v>94275</v>
      </c>
      <c r="G29" s="17">
        <f>F29/E29</f>
        <v>0.3499677038554915</v>
      </c>
      <c r="H29" s="18"/>
    </row>
    <row r="30" spans="1:8" ht="15.75">
      <c r="A30" s="114" t="s">
        <v>144</v>
      </c>
      <c r="B30" s="13"/>
      <c r="C30" s="14"/>
      <c r="D30" s="15">
        <v>1</v>
      </c>
      <c r="E30" s="16">
        <v>49976</v>
      </c>
      <c r="F30" s="16">
        <v>25554.5</v>
      </c>
      <c r="G30" s="17">
        <f>F30/E30</f>
        <v>0.5113354410116856</v>
      </c>
      <c r="H30" s="18"/>
    </row>
    <row r="31" spans="1:8" ht="15.75">
      <c r="A31" s="114" t="s">
        <v>64</v>
      </c>
      <c r="B31" s="13"/>
      <c r="C31" s="14"/>
      <c r="D31" s="15"/>
      <c r="E31" s="19"/>
      <c r="F31" s="16"/>
      <c r="G31" s="17"/>
      <c r="H31" s="18"/>
    </row>
    <row r="32" spans="1:8" ht="15.75">
      <c r="A32" s="114" t="s">
        <v>150</v>
      </c>
      <c r="B32" s="13"/>
      <c r="C32" s="14"/>
      <c r="D32" s="15">
        <v>1</v>
      </c>
      <c r="E32" s="19">
        <v>782248</v>
      </c>
      <c r="F32" s="16">
        <v>49368</v>
      </c>
      <c r="G32" s="17">
        <f>F32/E32</f>
        <v>0.06311042022478805</v>
      </c>
      <c r="H32" s="18"/>
    </row>
    <row r="33" spans="1:8" ht="15.75">
      <c r="A33" s="114" t="s">
        <v>65</v>
      </c>
      <c r="B33" s="13"/>
      <c r="C33" s="14"/>
      <c r="D33" s="15">
        <v>25</v>
      </c>
      <c r="E33" s="19">
        <v>3329419</v>
      </c>
      <c r="F33" s="19">
        <v>710475.5</v>
      </c>
      <c r="G33" s="17">
        <f>F33/E33</f>
        <v>0.21339323767900645</v>
      </c>
      <c r="H33" s="18"/>
    </row>
    <row r="34" spans="1:8" ht="15.75">
      <c r="A34" s="112" t="s">
        <v>66</v>
      </c>
      <c r="B34" s="13"/>
      <c r="C34" s="14"/>
      <c r="D34" s="15">
        <v>1</v>
      </c>
      <c r="E34" s="16">
        <v>176405</v>
      </c>
      <c r="F34" s="16">
        <v>-178210.64</v>
      </c>
      <c r="G34" s="17">
        <f>F34/E34</f>
        <v>-1.0102357642923954</v>
      </c>
      <c r="H34" s="18"/>
    </row>
    <row r="35" spans="1:8" ht="15.75">
      <c r="A35" s="112" t="s">
        <v>116</v>
      </c>
      <c r="B35" s="13"/>
      <c r="C35" s="14"/>
      <c r="D35" s="15">
        <v>1</v>
      </c>
      <c r="E35" s="16">
        <v>221071</v>
      </c>
      <c r="F35" s="16">
        <v>24202</v>
      </c>
      <c r="G35" s="17">
        <f>F35/E35</f>
        <v>0.10947614114922355</v>
      </c>
      <c r="H35" s="18"/>
    </row>
    <row r="36" spans="1:8" ht="15">
      <c r="A36" s="20" t="s">
        <v>30</v>
      </c>
      <c r="B36" s="13"/>
      <c r="C36" s="14"/>
      <c r="D36" s="21"/>
      <c r="E36" s="22">
        <v>383615</v>
      </c>
      <c r="F36" s="16">
        <v>59807</v>
      </c>
      <c r="G36" s="23"/>
      <c r="H36" s="18"/>
    </row>
    <row r="37" spans="1:8" ht="15">
      <c r="A37" s="20" t="s">
        <v>31</v>
      </c>
      <c r="B37" s="13"/>
      <c r="C37" s="14"/>
      <c r="D37" s="21"/>
      <c r="E37" s="22"/>
      <c r="F37" s="16"/>
      <c r="G37" s="23"/>
      <c r="H37" s="18"/>
    </row>
    <row r="38" spans="1:8" ht="15">
      <c r="A38" s="20" t="s">
        <v>32</v>
      </c>
      <c r="B38" s="13"/>
      <c r="C38" s="14"/>
      <c r="D38" s="21"/>
      <c r="E38" s="22"/>
      <c r="F38" s="19"/>
      <c r="G38" s="23"/>
      <c r="H38" s="18"/>
    </row>
    <row r="39" spans="1:8" ht="15">
      <c r="A39" s="24"/>
      <c r="B39" s="25"/>
      <c r="C39" s="29"/>
      <c r="D39" s="21"/>
      <c r="E39" s="26"/>
      <c r="F39" s="26"/>
      <c r="G39" s="23"/>
      <c r="H39" s="18"/>
    </row>
    <row r="40" spans="1:8" ht="15.75">
      <c r="A40" s="27" t="s">
        <v>33</v>
      </c>
      <c r="B40" s="28"/>
      <c r="C40" s="33"/>
      <c r="D40" s="30">
        <f>SUM(D9:D39)</f>
        <v>83</v>
      </c>
      <c r="E40" s="31">
        <f>SUM(E9:E39)</f>
        <v>15128544.02</v>
      </c>
      <c r="F40" s="31">
        <f>SUM(F9:F39)</f>
        <v>2470968.89</v>
      </c>
      <c r="G40" s="32">
        <f>F40/E40</f>
        <v>0.16333157286870228</v>
      </c>
      <c r="H40" s="2"/>
    </row>
    <row r="41" spans="1:8" ht="15.75">
      <c r="A41" s="33"/>
      <c r="B41" s="33"/>
      <c r="C41" s="38"/>
      <c r="D41" s="34"/>
      <c r="E41" s="35"/>
      <c r="F41" s="36"/>
      <c r="G41" s="36"/>
      <c r="H41" s="2"/>
    </row>
    <row r="42" spans="1:8" ht="18">
      <c r="A42" s="37" t="s">
        <v>34</v>
      </c>
      <c r="B42" s="38"/>
      <c r="C42" s="42"/>
      <c r="D42" s="39"/>
      <c r="E42" s="40"/>
      <c r="F42" s="41"/>
      <c r="G42" s="41"/>
      <c r="H42" s="2"/>
    </row>
    <row r="43" spans="1:8" ht="15.75">
      <c r="A43" s="42"/>
      <c r="B43" s="42"/>
      <c r="C43" s="42"/>
      <c r="D43" s="43"/>
      <c r="E43" s="39" t="s">
        <v>35</v>
      </c>
      <c r="F43" s="39" t="s">
        <v>35</v>
      </c>
      <c r="G43" s="39" t="s">
        <v>5</v>
      </c>
      <c r="H43" s="2"/>
    </row>
    <row r="44" spans="1:8" ht="15.75">
      <c r="A44" s="42"/>
      <c r="B44" s="42"/>
      <c r="C44" s="14"/>
      <c r="D44" s="43" t="s">
        <v>6</v>
      </c>
      <c r="E44" s="44" t="s">
        <v>36</v>
      </c>
      <c r="F44" s="41" t="s">
        <v>8</v>
      </c>
      <c r="G44" s="41" t="s">
        <v>37</v>
      </c>
      <c r="H44" s="18"/>
    </row>
    <row r="45" spans="1:8" ht="15.75">
      <c r="A45" s="45" t="s">
        <v>38</v>
      </c>
      <c r="B45" s="46"/>
      <c r="C45" s="14"/>
      <c r="D45" s="15">
        <v>172</v>
      </c>
      <c r="E45" s="16">
        <v>28443613.3</v>
      </c>
      <c r="F45" s="16">
        <v>1518716.23</v>
      </c>
      <c r="G45" s="17">
        <f aca="true" t="shared" si="2" ref="G45:G51">1-(+F45/E45)</f>
        <v>0.9466060723726686</v>
      </c>
      <c r="H45" s="18"/>
    </row>
    <row r="46" spans="1:8" ht="15.75">
      <c r="A46" s="45" t="s">
        <v>39</v>
      </c>
      <c r="B46" s="46"/>
      <c r="C46" s="14"/>
      <c r="D46" s="15">
        <v>2</v>
      </c>
      <c r="E46" s="16">
        <v>439796.39</v>
      </c>
      <c r="F46" s="16">
        <v>73966.34</v>
      </c>
      <c r="G46" s="17">
        <f t="shared" si="2"/>
        <v>0.8318168550678645</v>
      </c>
      <c r="H46" s="18"/>
    </row>
    <row r="47" spans="1:8" ht="15.75">
      <c r="A47" s="45" t="s">
        <v>40</v>
      </c>
      <c r="B47" s="46"/>
      <c r="C47" s="14"/>
      <c r="D47" s="15">
        <v>323</v>
      </c>
      <c r="E47" s="16">
        <v>30204736.01</v>
      </c>
      <c r="F47" s="16">
        <v>1695129.78</v>
      </c>
      <c r="G47" s="17">
        <f t="shared" si="2"/>
        <v>0.9438786758659706</v>
      </c>
      <c r="H47" s="18"/>
    </row>
    <row r="48" spans="1:8" ht="15.75">
      <c r="A48" s="45" t="s">
        <v>41</v>
      </c>
      <c r="B48" s="46"/>
      <c r="C48" s="14"/>
      <c r="D48" s="15">
        <v>23</v>
      </c>
      <c r="E48" s="16">
        <v>967310</v>
      </c>
      <c r="F48" s="16">
        <v>111772</v>
      </c>
      <c r="G48" s="17">
        <f t="shared" si="2"/>
        <v>0.8844506931593801</v>
      </c>
      <c r="H48" s="18"/>
    </row>
    <row r="49" spans="1:8" ht="15.75">
      <c r="A49" s="45" t="s">
        <v>42</v>
      </c>
      <c r="B49" s="46"/>
      <c r="C49" s="14"/>
      <c r="D49" s="15">
        <v>127</v>
      </c>
      <c r="E49" s="16">
        <v>11875846.48</v>
      </c>
      <c r="F49" s="16">
        <v>912281.15</v>
      </c>
      <c r="G49" s="17">
        <f t="shared" si="2"/>
        <v>0.9231818000058889</v>
      </c>
      <c r="H49" s="18"/>
    </row>
    <row r="50" spans="1:8" ht="15.75">
      <c r="A50" s="45" t="s">
        <v>43</v>
      </c>
      <c r="B50" s="46"/>
      <c r="C50" s="14"/>
      <c r="D50" s="15">
        <v>9</v>
      </c>
      <c r="E50" s="16">
        <v>774864</v>
      </c>
      <c r="F50" s="16">
        <v>62580</v>
      </c>
      <c r="G50" s="17">
        <f t="shared" si="2"/>
        <v>0.9192374403766338</v>
      </c>
      <c r="H50" s="18"/>
    </row>
    <row r="51" spans="1:8" ht="15.75">
      <c r="A51" s="45" t="s">
        <v>44</v>
      </c>
      <c r="B51" s="46"/>
      <c r="C51" s="14"/>
      <c r="D51" s="15">
        <v>33</v>
      </c>
      <c r="E51" s="16">
        <v>3288835</v>
      </c>
      <c r="F51" s="16">
        <v>316425.76</v>
      </c>
      <c r="G51" s="17">
        <f t="shared" si="2"/>
        <v>0.9037878884164149</v>
      </c>
      <c r="H51" s="18"/>
    </row>
    <row r="52" spans="1:8" ht="15.75">
      <c r="A52" s="45" t="s">
        <v>45</v>
      </c>
      <c r="B52" s="46"/>
      <c r="C52" s="14"/>
      <c r="D52" s="15"/>
      <c r="E52" s="16"/>
      <c r="F52" s="16"/>
      <c r="G52" s="17"/>
      <c r="H52" s="18"/>
    </row>
    <row r="53" spans="1:8" ht="15.75">
      <c r="A53" s="45" t="s">
        <v>46</v>
      </c>
      <c r="B53" s="46"/>
      <c r="C53" s="14"/>
      <c r="D53" s="15">
        <v>4</v>
      </c>
      <c r="E53" s="16">
        <v>341700</v>
      </c>
      <c r="F53" s="16">
        <v>39175</v>
      </c>
      <c r="G53" s="17">
        <f>1-(+F53/E53)</f>
        <v>0.8853526485220954</v>
      </c>
      <c r="H53" s="18"/>
    </row>
    <row r="54" spans="1:8" ht="15.75">
      <c r="A54" s="47" t="s">
        <v>67</v>
      </c>
      <c r="B54" s="48"/>
      <c r="C54" s="14"/>
      <c r="D54" s="15">
        <v>2</v>
      </c>
      <c r="E54" s="16">
        <v>396300</v>
      </c>
      <c r="F54" s="16">
        <v>61100</v>
      </c>
      <c r="G54" s="17">
        <f>1-(+F54/E54)</f>
        <v>0.8458238708049457</v>
      </c>
      <c r="H54" s="18"/>
    </row>
    <row r="55" spans="1:8" ht="15.75">
      <c r="A55" s="45" t="s">
        <v>68</v>
      </c>
      <c r="B55" s="48"/>
      <c r="C55" s="14"/>
      <c r="D55" s="15">
        <v>1304</v>
      </c>
      <c r="E55" s="16">
        <v>94053991.76</v>
      </c>
      <c r="F55" s="16">
        <v>11530241.61</v>
      </c>
      <c r="G55" s="17">
        <f>1-(+F55/E55)</f>
        <v>0.8774082695030955</v>
      </c>
      <c r="H55" s="18"/>
    </row>
    <row r="56" spans="1:8" ht="15.75">
      <c r="A56" s="45" t="s">
        <v>69</v>
      </c>
      <c r="B56" s="48"/>
      <c r="C56" s="14"/>
      <c r="D56" s="15"/>
      <c r="E56" s="16"/>
      <c r="F56" s="16"/>
      <c r="G56" s="17"/>
      <c r="H56" s="18"/>
    </row>
    <row r="57" spans="1:8" ht="15">
      <c r="A57" s="49" t="s">
        <v>47</v>
      </c>
      <c r="B57" s="48"/>
      <c r="C57" s="14"/>
      <c r="D57" s="21"/>
      <c r="E57" s="71"/>
      <c r="F57" s="16"/>
      <c r="G57" s="23"/>
      <c r="H57" s="18"/>
    </row>
    <row r="58" spans="1:8" ht="15">
      <c r="A58" s="20" t="s">
        <v>48</v>
      </c>
      <c r="B58" s="46"/>
      <c r="C58" s="14"/>
      <c r="D58" s="21"/>
      <c r="E58" s="71"/>
      <c r="F58" s="16"/>
      <c r="G58" s="23"/>
      <c r="H58" s="18"/>
    </row>
    <row r="59" spans="1:8" ht="15">
      <c r="A59" s="20" t="s">
        <v>49</v>
      </c>
      <c r="B59" s="46"/>
      <c r="C59" s="14"/>
      <c r="D59" s="21"/>
      <c r="E59" s="22"/>
      <c r="F59" s="16"/>
      <c r="G59" s="23"/>
      <c r="H59" s="18"/>
    </row>
    <row r="60" spans="1:8" ht="15">
      <c r="A60" s="20" t="s">
        <v>32</v>
      </c>
      <c r="B60" s="46"/>
      <c r="C60" s="14"/>
      <c r="D60" s="21"/>
      <c r="E60" s="22"/>
      <c r="F60" s="19"/>
      <c r="G60" s="23"/>
      <c r="H60" s="18"/>
    </row>
    <row r="61" spans="1:8" ht="15.75">
      <c r="A61" s="50"/>
      <c r="B61" s="25"/>
      <c r="C61" s="29"/>
      <c r="D61" s="21"/>
      <c r="E61" s="26"/>
      <c r="F61" s="26"/>
      <c r="G61" s="23"/>
      <c r="H61" s="18"/>
    </row>
    <row r="62" spans="1:8" ht="15.75">
      <c r="A62" s="28" t="s">
        <v>50</v>
      </c>
      <c r="B62" s="28"/>
      <c r="C62" s="51"/>
      <c r="D62" s="30">
        <f>SUM(D45:D58)</f>
        <v>1999</v>
      </c>
      <c r="E62" s="31">
        <f>SUM(E45:E61)</f>
        <v>170786992.94</v>
      </c>
      <c r="F62" s="31">
        <f>SUM(F45:F61)</f>
        <v>16321387.87</v>
      </c>
      <c r="G62" s="32">
        <f>1-(+F62/E62)</f>
        <v>0.9044342453190569</v>
      </c>
      <c r="H62" s="2"/>
    </row>
    <row r="63" spans="1:8" ht="18">
      <c r="A63" s="51"/>
      <c r="B63" s="51"/>
      <c r="C63" s="56"/>
      <c r="D63" s="52"/>
      <c r="E63" s="53"/>
      <c r="F63" s="54"/>
      <c r="G63" s="54"/>
      <c r="H63" s="2"/>
    </row>
    <row r="64" spans="1:8" ht="18">
      <c r="A64" s="55" t="s">
        <v>51</v>
      </c>
      <c r="B64" s="56"/>
      <c r="C64" s="59"/>
      <c r="D64" s="56"/>
      <c r="E64" s="56"/>
      <c r="F64" s="57">
        <f>F62+F40</f>
        <v>18792356.759999998</v>
      </c>
      <c r="G64" s="56"/>
      <c r="H64" s="2"/>
    </row>
    <row r="65" spans="1:8" ht="8.25" customHeight="1">
      <c r="A65" s="55"/>
      <c r="B65" s="56"/>
      <c r="C65" s="59"/>
      <c r="D65" s="56"/>
      <c r="E65" s="56"/>
      <c r="F65" s="57"/>
      <c r="G65" s="56"/>
      <c r="H65" s="2"/>
    </row>
    <row r="66" spans="1:8" ht="15.75">
      <c r="A66" s="4" t="s">
        <v>52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53</v>
      </c>
      <c r="B67" s="60"/>
      <c r="C67" s="60"/>
      <c r="D67" s="60"/>
      <c r="E67" s="60"/>
      <c r="F67" s="61"/>
      <c r="G67" s="60"/>
      <c r="H67" s="2"/>
    </row>
    <row r="68" spans="1:8" ht="15.75">
      <c r="A68" s="4" t="s">
        <v>54</v>
      </c>
      <c r="B68" s="60"/>
      <c r="C68" s="60"/>
      <c r="D68" s="60"/>
      <c r="E68" s="60"/>
      <c r="F68" s="61"/>
      <c r="G68" s="60"/>
      <c r="H68" s="2"/>
    </row>
    <row r="69" spans="1:8" ht="15.75">
      <c r="A69" s="4"/>
      <c r="B69" s="60"/>
      <c r="C69" s="60"/>
      <c r="D69" s="60"/>
      <c r="E69" s="60"/>
      <c r="F69" s="61"/>
      <c r="G69" s="60"/>
      <c r="H69" s="2"/>
    </row>
    <row r="70" spans="1:8" ht="18">
      <c r="A70" s="62" t="s">
        <v>55</v>
      </c>
      <c r="B70" s="59"/>
      <c r="C70" s="59"/>
      <c r="D70" s="59"/>
      <c r="E70" s="59"/>
      <c r="F70" s="57"/>
      <c r="G70" s="59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58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FEBRUARY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119</v>
      </c>
      <c r="B9" s="13"/>
      <c r="C9" s="14"/>
      <c r="D9" s="15"/>
      <c r="E9" s="121"/>
      <c r="F9" s="16"/>
      <c r="G9" s="17"/>
      <c r="H9" s="18"/>
    </row>
    <row r="10" spans="1:8" ht="15.75">
      <c r="A10" s="112" t="s">
        <v>11</v>
      </c>
      <c r="B10" s="13"/>
      <c r="C10" s="14"/>
      <c r="D10" s="15">
        <v>6</v>
      </c>
      <c r="E10" s="121">
        <v>1887507</v>
      </c>
      <c r="F10" s="16">
        <v>434012.5</v>
      </c>
      <c r="G10" s="115">
        <f aca="true" t="shared" si="0" ref="G10:G15">F10/E10</f>
        <v>0.2299395445950664</v>
      </c>
      <c r="H10" s="18"/>
    </row>
    <row r="11" spans="1:8" ht="15.75">
      <c r="A11" s="112" t="s">
        <v>122</v>
      </c>
      <c r="B11" s="13"/>
      <c r="C11" s="14"/>
      <c r="D11" s="15">
        <v>6</v>
      </c>
      <c r="E11" s="121">
        <v>525937</v>
      </c>
      <c r="F11" s="16">
        <v>154640</v>
      </c>
      <c r="G11" s="115">
        <f t="shared" si="0"/>
        <v>0.29402761167212044</v>
      </c>
      <c r="H11" s="18"/>
    </row>
    <row r="12" spans="1:8" ht="15.75">
      <c r="A12" s="112" t="s">
        <v>76</v>
      </c>
      <c r="B12" s="13"/>
      <c r="C12" s="14"/>
      <c r="D12" s="15">
        <v>2</v>
      </c>
      <c r="E12" s="121">
        <v>235538</v>
      </c>
      <c r="F12" s="16">
        <v>75810</v>
      </c>
      <c r="G12" s="115">
        <f t="shared" si="0"/>
        <v>0.32185889325713896</v>
      </c>
      <c r="H12" s="18"/>
    </row>
    <row r="13" spans="1:8" ht="15.75">
      <c r="A13" s="112" t="s">
        <v>126</v>
      </c>
      <c r="B13" s="13"/>
      <c r="C13" s="14"/>
      <c r="D13" s="15"/>
      <c r="E13" s="121"/>
      <c r="F13" s="16"/>
      <c r="G13" s="115"/>
      <c r="H13" s="18"/>
    </row>
    <row r="14" spans="1:8" ht="15.75">
      <c r="A14" s="112" t="s">
        <v>27</v>
      </c>
      <c r="B14" s="13"/>
      <c r="C14" s="14"/>
      <c r="D14" s="15">
        <v>2</v>
      </c>
      <c r="E14" s="121">
        <v>394536</v>
      </c>
      <c r="F14" s="16">
        <v>143020</v>
      </c>
      <c r="G14" s="115">
        <f t="shared" si="0"/>
        <v>0.36250177423606467</v>
      </c>
      <c r="H14" s="18"/>
    </row>
    <row r="15" spans="1:8" ht="15.75">
      <c r="A15" s="112" t="s">
        <v>59</v>
      </c>
      <c r="B15" s="13"/>
      <c r="C15" s="14"/>
      <c r="D15" s="15">
        <v>1</v>
      </c>
      <c r="E15" s="121">
        <v>84818</v>
      </c>
      <c r="F15" s="16">
        <v>23373</v>
      </c>
      <c r="G15" s="115">
        <f t="shared" si="0"/>
        <v>0.27556650710934</v>
      </c>
      <c r="H15" s="18"/>
    </row>
    <row r="16" spans="1:8" ht="15.75">
      <c r="A16" s="112" t="s">
        <v>10</v>
      </c>
      <c r="B16" s="13"/>
      <c r="C16" s="14"/>
      <c r="D16" s="15"/>
      <c r="E16" s="121"/>
      <c r="F16" s="16"/>
      <c r="G16" s="115"/>
      <c r="H16" s="18"/>
    </row>
    <row r="17" spans="1:8" ht="15.75">
      <c r="A17" s="112" t="s">
        <v>15</v>
      </c>
      <c r="B17" s="13"/>
      <c r="C17" s="14"/>
      <c r="D17" s="15">
        <v>2</v>
      </c>
      <c r="E17" s="121">
        <v>1205742</v>
      </c>
      <c r="F17" s="16">
        <v>47516</v>
      </c>
      <c r="G17" s="17">
        <f aca="true" t="shared" si="1" ref="G17:G23">F17/E17</f>
        <v>0.03940809891336621</v>
      </c>
      <c r="H17" s="18"/>
    </row>
    <row r="18" spans="1:8" ht="15.75">
      <c r="A18" s="112" t="s">
        <v>16</v>
      </c>
      <c r="B18" s="13"/>
      <c r="C18" s="14"/>
      <c r="D18" s="15">
        <v>2</v>
      </c>
      <c r="E18" s="121">
        <v>1419578</v>
      </c>
      <c r="F18" s="16">
        <v>203682.5</v>
      </c>
      <c r="G18" s="115">
        <f t="shared" si="1"/>
        <v>0.14348102041592642</v>
      </c>
      <c r="H18" s="18"/>
    </row>
    <row r="19" spans="1:8" ht="15.75">
      <c r="A19" s="112" t="s">
        <v>60</v>
      </c>
      <c r="B19" s="13"/>
      <c r="C19" s="14"/>
      <c r="D19" s="15">
        <v>1</v>
      </c>
      <c r="E19" s="121">
        <v>245589</v>
      </c>
      <c r="F19" s="16">
        <v>58234</v>
      </c>
      <c r="G19" s="17">
        <f t="shared" si="1"/>
        <v>0.237119740704999</v>
      </c>
      <c r="H19" s="18"/>
    </row>
    <row r="20" spans="1:8" ht="15.75">
      <c r="A20" s="112" t="s">
        <v>19</v>
      </c>
      <c r="B20" s="13"/>
      <c r="C20" s="14"/>
      <c r="D20" s="15">
        <v>1</v>
      </c>
      <c r="E20" s="121">
        <v>50957</v>
      </c>
      <c r="F20" s="16">
        <v>14181</v>
      </c>
      <c r="G20" s="17">
        <f t="shared" si="1"/>
        <v>0.27829346311596054</v>
      </c>
      <c r="H20" s="18"/>
    </row>
    <row r="21" spans="1:8" ht="15.75">
      <c r="A21" s="112" t="s">
        <v>139</v>
      </c>
      <c r="B21" s="13"/>
      <c r="C21" s="14"/>
      <c r="D21" s="15"/>
      <c r="E21" s="121"/>
      <c r="F21" s="16"/>
      <c r="G21" s="17"/>
      <c r="H21" s="18"/>
    </row>
    <row r="22" spans="1:8" ht="15.75">
      <c r="A22" s="112" t="s">
        <v>61</v>
      </c>
      <c r="B22" s="13"/>
      <c r="C22" s="14"/>
      <c r="D22" s="15">
        <v>7</v>
      </c>
      <c r="E22" s="121">
        <v>3158002</v>
      </c>
      <c r="F22" s="16">
        <v>691206.5</v>
      </c>
      <c r="G22" s="17">
        <f t="shared" si="1"/>
        <v>0.21887462389194182</v>
      </c>
      <c r="H22" s="18"/>
    </row>
    <row r="23" spans="1:8" ht="15.75">
      <c r="A23" s="112" t="s">
        <v>62</v>
      </c>
      <c r="B23" s="13"/>
      <c r="C23" s="14"/>
      <c r="D23" s="15">
        <v>2</v>
      </c>
      <c r="E23" s="121">
        <v>1629091</v>
      </c>
      <c r="F23" s="16">
        <v>188150.5</v>
      </c>
      <c r="G23" s="17">
        <f t="shared" si="1"/>
        <v>0.115494162081799</v>
      </c>
      <c r="H23" s="18"/>
    </row>
    <row r="24" spans="1:8" ht="15.75">
      <c r="A24" s="113" t="s">
        <v>22</v>
      </c>
      <c r="B24" s="13"/>
      <c r="C24" s="14"/>
      <c r="D24" s="15">
        <v>3</v>
      </c>
      <c r="E24" s="121">
        <v>760878</v>
      </c>
      <c r="F24" s="16">
        <v>156474.5</v>
      </c>
      <c r="G24" s="17">
        <f>F24/E24</f>
        <v>0.2056499202237415</v>
      </c>
      <c r="H24" s="18"/>
    </row>
    <row r="25" spans="1:8" ht="15.75">
      <c r="A25" s="113" t="s">
        <v>23</v>
      </c>
      <c r="B25" s="13"/>
      <c r="C25" s="14"/>
      <c r="D25" s="15">
        <v>13</v>
      </c>
      <c r="E25" s="121">
        <v>146311</v>
      </c>
      <c r="F25" s="16">
        <v>146311</v>
      </c>
      <c r="G25" s="17">
        <f>F25/E25</f>
        <v>1</v>
      </c>
      <c r="H25" s="18"/>
    </row>
    <row r="26" spans="1:8" ht="15.75">
      <c r="A26" s="114" t="s">
        <v>24</v>
      </c>
      <c r="B26" s="13"/>
      <c r="C26" s="14"/>
      <c r="D26" s="15"/>
      <c r="E26" s="121"/>
      <c r="F26" s="16"/>
      <c r="G26" s="17"/>
      <c r="H26" s="18"/>
    </row>
    <row r="27" spans="1:8" ht="15.75">
      <c r="A27" s="114" t="s">
        <v>25</v>
      </c>
      <c r="B27" s="13"/>
      <c r="C27" s="14"/>
      <c r="D27" s="15"/>
      <c r="E27" s="121">
        <v>38155</v>
      </c>
      <c r="F27" s="16">
        <v>13551</v>
      </c>
      <c r="G27" s="17">
        <f>F27/E27</f>
        <v>0.35515659808675143</v>
      </c>
      <c r="H27" s="18"/>
    </row>
    <row r="28" spans="1:8" ht="15.75">
      <c r="A28" s="112" t="s">
        <v>63</v>
      </c>
      <c r="B28" s="13"/>
      <c r="C28" s="14"/>
      <c r="D28" s="15"/>
      <c r="E28" s="121"/>
      <c r="F28" s="16"/>
      <c r="G28" s="115"/>
      <c r="H28" s="18"/>
    </row>
    <row r="29" spans="1:8" ht="15.75">
      <c r="A29" s="114" t="s">
        <v>26</v>
      </c>
      <c r="B29" s="13"/>
      <c r="C29" s="14"/>
      <c r="D29" s="15">
        <v>2</v>
      </c>
      <c r="E29" s="121">
        <v>202958</v>
      </c>
      <c r="F29" s="16">
        <v>98312</v>
      </c>
      <c r="G29" s="17">
        <f>F29/E29</f>
        <v>0.48439578632032243</v>
      </c>
      <c r="H29" s="18"/>
    </row>
    <row r="30" spans="1:8" ht="15.75">
      <c r="A30" s="114" t="s">
        <v>144</v>
      </c>
      <c r="B30" s="13"/>
      <c r="C30" s="14"/>
      <c r="D30" s="117"/>
      <c r="E30" s="121"/>
      <c r="F30" s="121"/>
      <c r="G30" s="118"/>
      <c r="H30" s="18"/>
    </row>
    <row r="31" spans="1:8" ht="15.75">
      <c r="A31" s="114" t="s">
        <v>64</v>
      </c>
      <c r="B31" s="13"/>
      <c r="C31" s="14"/>
      <c r="D31" s="15">
        <v>1</v>
      </c>
      <c r="E31" s="116">
        <v>180790</v>
      </c>
      <c r="F31" s="16">
        <v>61590.5</v>
      </c>
      <c r="G31" s="115">
        <f>F31/E31</f>
        <v>0.34067426295702197</v>
      </c>
      <c r="H31" s="18"/>
    </row>
    <row r="32" spans="1:8" ht="15.75">
      <c r="A32" s="114" t="s">
        <v>150</v>
      </c>
      <c r="B32" s="13"/>
      <c r="C32" s="14"/>
      <c r="D32" s="15"/>
      <c r="E32" s="116"/>
      <c r="F32" s="16"/>
      <c r="G32" s="115"/>
      <c r="H32" s="18"/>
    </row>
    <row r="33" spans="1:8" ht="15.75">
      <c r="A33" s="114" t="s">
        <v>65</v>
      </c>
      <c r="B33" s="13"/>
      <c r="C33" s="14"/>
      <c r="D33" s="15">
        <v>11</v>
      </c>
      <c r="E33" s="116">
        <v>1188992</v>
      </c>
      <c r="F33" s="19">
        <v>356136.5</v>
      </c>
      <c r="G33" s="115">
        <f>F33/E33</f>
        <v>0.29952808765744426</v>
      </c>
      <c r="H33" s="18"/>
    </row>
    <row r="34" spans="1:8" ht="15.75">
      <c r="A34" s="112" t="s">
        <v>66</v>
      </c>
      <c r="B34" s="13"/>
      <c r="C34" s="14"/>
      <c r="D34" s="15"/>
      <c r="E34" s="121"/>
      <c r="F34" s="16"/>
      <c r="G34" s="115"/>
      <c r="H34" s="18"/>
    </row>
    <row r="35" spans="1:8" ht="15.75">
      <c r="A35" s="112" t="s">
        <v>116</v>
      </c>
      <c r="B35" s="13"/>
      <c r="C35" s="14"/>
      <c r="D35" s="15">
        <v>1</v>
      </c>
      <c r="E35" s="121">
        <v>148697</v>
      </c>
      <c r="F35" s="16">
        <v>34841</v>
      </c>
      <c r="G35" s="115">
        <f>F35/E35</f>
        <v>0.2343086948627074</v>
      </c>
      <c r="H35" s="18"/>
    </row>
    <row r="36" spans="1:8" ht="15">
      <c r="A36" s="20" t="s">
        <v>30</v>
      </c>
      <c r="B36" s="13"/>
      <c r="C36" s="14"/>
      <c r="D36" s="21"/>
      <c r="E36" s="116">
        <v>79025</v>
      </c>
      <c r="F36" s="19">
        <v>15672</v>
      </c>
      <c r="G36" s="23"/>
      <c r="H36" s="18"/>
    </row>
    <row r="37" spans="1:8" ht="15">
      <c r="A37" s="20" t="s">
        <v>31</v>
      </c>
      <c r="B37" s="13"/>
      <c r="C37" s="14"/>
      <c r="D37" s="21"/>
      <c r="E37" s="116"/>
      <c r="F37" s="19">
        <v>2679</v>
      </c>
      <c r="G37" s="23"/>
      <c r="H37" s="18"/>
    </row>
    <row r="38" spans="1:8" ht="15">
      <c r="A38" s="20" t="s">
        <v>32</v>
      </c>
      <c r="B38" s="13"/>
      <c r="C38" s="14"/>
      <c r="D38" s="21"/>
      <c r="E38" s="121"/>
      <c r="F38" s="16"/>
      <c r="G38" s="23"/>
      <c r="H38" s="18"/>
    </row>
    <row r="39" spans="1:8" ht="15">
      <c r="A39" s="24"/>
      <c r="B39" s="25"/>
      <c r="C39" s="29"/>
      <c r="D39" s="21"/>
      <c r="E39" s="26"/>
      <c r="F39" s="26"/>
      <c r="G39" s="23"/>
      <c r="H39" s="18"/>
    </row>
    <row r="40" spans="1:8" ht="15.75">
      <c r="A40" s="27" t="s">
        <v>33</v>
      </c>
      <c r="B40" s="28"/>
      <c r="C40" s="33"/>
      <c r="D40" s="30">
        <f>SUM(D9:D39)</f>
        <v>63</v>
      </c>
      <c r="E40" s="31">
        <f>SUM(E9:E39)</f>
        <v>13583101</v>
      </c>
      <c r="F40" s="31">
        <f>SUM(F9:F39)</f>
        <v>2919393.5</v>
      </c>
      <c r="G40" s="32">
        <f>F40/E40</f>
        <v>0.2149283510444338</v>
      </c>
      <c r="H40" s="2"/>
    </row>
    <row r="41" spans="1:8" ht="15.75">
      <c r="A41" s="33"/>
      <c r="B41" s="33"/>
      <c r="C41" s="38"/>
      <c r="D41" s="34"/>
      <c r="E41" s="35"/>
      <c r="F41" s="36"/>
      <c r="G41" s="36"/>
      <c r="H41" s="2"/>
    </row>
    <row r="42" spans="1:8" ht="18">
      <c r="A42" s="37" t="s">
        <v>34</v>
      </c>
      <c r="B42" s="38"/>
      <c r="C42" s="42"/>
      <c r="D42" s="39"/>
      <c r="E42" s="40"/>
      <c r="F42" s="41"/>
      <c r="G42" s="41"/>
      <c r="H42" s="2"/>
    </row>
    <row r="43" spans="1:8" ht="15.75">
      <c r="A43" s="42"/>
      <c r="B43" s="42"/>
      <c r="C43" s="42"/>
      <c r="D43" s="43"/>
      <c r="E43" s="39" t="s">
        <v>35</v>
      </c>
      <c r="F43" s="39" t="s">
        <v>35</v>
      </c>
      <c r="G43" s="39" t="s">
        <v>5</v>
      </c>
      <c r="H43" s="2"/>
    </row>
    <row r="44" spans="1:8" ht="15.75">
      <c r="A44" s="42"/>
      <c r="B44" s="42"/>
      <c r="C44" s="14"/>
      <c r="D44" s="43" t="s">
        <v>6</v>
      </c>
      <c r="E44" s="44" t="s">
        <v>36</v>
      </c>
      <c r="F44" s="41" t="s">
        <v>8</v>
      </c>
      <c r="G44" s="41" t="s">
        <v>37</v>
      </c>
      <c r="H44" s="18"/>
    </row>
    <row r="45" spans="1:8" ht="15.75">
      <c r="A45" s="45" t="s">
        <v>38</v>
      </c>
      <c r="B45" s="46"/>
      <c r="C45" s="14"/>
      <c r="D45" s="15">
        <v>72</v>
      </c>
      <c r="E45" s="16">
        <v>8599151.35</v>
      </c>
      <c r="F45" s="16">
        <v>560325.25</v>
      </c>
      <c r="G45" s="17">
        <f>1-(+F45/E45)</f>
        <v>0.9348394711066459</v>
      </c>
      <c r="H45" s="18"/>
    </row>
    <row r="46" spans="1:8" ht="15.75">
      <c r="A46" s="45" t="s">
        <v>39</v>
      </c>
      <c r="B46" s="46"/>
      <c r="C46" s="14"/>
      <c r="D46" s="15">
        <v>2</v>
      </c>
      <c r="E46" s="16">
        <v>917691</v>
      </c>
      <c r="F46" s="16">
        <v>123974.53</v>
      </c>
      <c r="G46" s="17">
        <f aca="true" t="shared" si="2" ref="G46:G55">1-(+F46/E46)</f>
        <v>0.8649060195643196</v>
      </c>
      <c r="H46" s="18"/>
    </row>
    <row r="47" spans="1:8" ht="15.75">
      <c r="A47" s="45" t="s">
        <v>40</v>
      </c>
      <c r="B47" s="46"/>
      <c r="C47" s="14"/>
      <c r="D47" s="15">
        <v>213</v>
      </c>
      <c r="E47" s="16">
        <v>17104182</v>
      </c>
      <c r="F47" s="16">
        <v>1129303</v>
      </c>
      <c r="G47" s="17">
        <f t="shared" si="2"/>
        <v>0.9339750360467399</v>
      </c>
      <c r="H47" s="18"/>
    </row>
    <row r="48" spans="1:8" ht="15.75">
      <c r="A48" s="45" t="s">
        <v>41</v>
      </c>
      <c r="B48" s="46"/>
      <c r="C48" s="14"/>
      <c r="D48" s="15">
        <v>8</v>
      </c>
      <c r="E48" s="16">
        <v>2127491.5</v>
      </c>
      <c r="F48" s="16">
        <v>116501.35</v>
      </c>
      <c r="G48" s="17">
        <f t="shared" si="2"/>
        <v>0.945240039736939</v>
      </c>
      <c r="H48" s="18"/>
    </row>
    <row r="49" spans="1:8" ht="15.75">
      <c r="A49" s="45" t="s">
        <v>42</v>
      </c>
      <c r="B49" s="46"/>
      <c r="C49" s="14"/>
      <c r="D49" s="15">
        <v>134</v>
      </c>
      <c r="E49" s="16">
        <v>12930572</v>
      </c>
      <c r="F49" s="16">
        <v>1101638.25</v>
      </c>
      <c r="G49" s="17">
        <f t="shared" si="2"/>
        <v>0.9148035949221736</v>
      </c>
      <c r="H49" s="18"/>
    </row>
    <row r="50" spans="1:8" ht="15.75">
      <c r="A50" s="45" t="s">
        <v>43</v>
      </c>
      <c r="B50" s="46"/>
      <c r="C50" s="14"/>
      <c r="D50" s="15">
        <v>8</v>
      </c>
      <c r="E50" s="16">
        <v>1954815</v>
      </c>
      <c r="F50" s="16">
        <v>56602</v>
      </c>
      <c r="G50" s="17">
        <f t="shared" si="2"/>
        <v>0.9710448303292127</v>
      </c>
      <c r="H50" s="18"/>
    </row>
    <row r="51" spans="1:8" ht="15.75">
      <c r="A51" s="45" t="s">
        <v>44</v>
      </c>
      <c r="B51" s="46"/>
      <c r="C51" s="14"/>
      <c r="D51" s="15">
        <v>15</v>
      </c>
      <c r="E51" s="16">
        <v>2214005</v>
      </c>
      <c r="F51" s="16">
        <v>157945.66</v>
      </c>
      <c r="G51" s="17">
        <f t="shared" si="2"/>
        <v>0.928660657947927</v>
      </c>
      <c r="H51" s="18"/>
    </row>
    <row r="52" spans="1:8" ht="15.75">
      <c r="A52" s="45" t="s">
        <v>45</v>
      </c>
      <c r="B52" s="46"/>
      <c r="C52" s="14"/>
      <c r="D52" s="15">
        <v>2</v>
      </c>
      <c r="E52" s="16">
        <v>160080</v>
      </c>
      <c r="F52" s="16">
        <v>8790</v>
      </c>
      <c r="G52" s="17">
        <f t="shared" si="2"/>
        <v>0.9450899550224887</v>
      </c>
      <c r="H52" s="18"/>
    </row>
    <row r="53" spans="1:8" ht="15.75">
      <c r="A53" s="45" t="s">
        <v>46</v>
      </c>
      <c r="B53" s="46"/>
      <c r="C53" s="14"/>
      <c r="D53" s="15">
        <v>4</v>
      </c>
      <c r="E53" s="16">
        <v>681900</v>
      </c>
      <c r="F53" s="16">
        <v>19827.5</v>
      </c>
      <c r="G53" s="17">
        <f t="shared" si="2"/>
        <v>0.9709231558879601</v>
      </c>
      <c r="H53" s="18"/>
    </row>
    <row r="54" spans="1:8" ht="15.75">
      <c r="A54" s="47" t="s">
        <v>67</v>
      </c>
      <c r="B54" s="48"/>
      <c r="C54" s="14"/>
      <c r="D54" s="15">
        <v>3</v>
      </c>
      <c r="E54" s="16">
        <v>308300</v>
      </c>
      <c r="F54" s="16">
        <v>34500</v>
      </c>
      <c r="G54" s="17">
        <f t="shared" si="2"/>
        <v>0.8880960103795005</v>
      </c>
      <c r="H54" s="18"/>
    </row>
    <row r="55" spans="1:8" ht="15.75">
      <c r="A55" s="45" t="s">
        <v>68</v>
      </c>
      <c r="B55" s="48"/>
      <c r="C55" s="14"/>
      <c r="D55" s="15">
        <v>832</v>
      </c>
      <c r="E55" s="16">
        <v>56365148.26</v>
      </c>
      <c r="F55" s="16">
        <v>6648603.82</v>
      </c>
      <c r="G55" s="17">
        <f t="shared" si="2"/>
        <v>0.8820440640139637</v>
      </c>
      <c r="H55" s="18"/>
    </row>
    <row r="56" spans="1:8" ht="15.75">
      <c r="A56" s="45" t="s">
        <v>69</v>
      </c>
      <c r="B56" s="48"/>
      <c r="C56" s="14"/>
      <c r="D56" s="15"/>
      <c r="E56" s="16"/>
      <c r="F56" s="16"/>
      <c r="G56" s="17"/>
      <c r="H56" s="18"/>
    </row>
    <row r="57" spans="1:8" ht="15">
      <c r="A57" s="49" t="s">
        <v>47</v>
      </c>
      <c r="B57" s="48"/>
      <c r="C57" s="14"/>
      <c r="D57" s="21"/>
      <c r="E57" s="71"/>
      <c r="F57" s="16"/>
      <c r="G57" s="23"/>
      <c r="H57" s="18"/>
    </row>
    <row r="58" spans="1:8" ht="15">
      <c r="A58" s="20" t="s">
        <v>48</v>
      </c>
      <c r="B58" s="46"/>
      <c r="C58" s="14"/>
      <c r="D58" s="21"/>
      <c r="E58" s="71"/>
      <c r="F58" s="16"/>
      <c r="G58" s="23"/>
      <c r="H58" s="18"/>
    </row>
    <row r="59" spans="1:8" ht="15">
      <c r="A59" s="20" t="s">
        <v>49</v>
      </c>
      <c r="B59" s="46"/>
      <c r="C59" s="14"/>
      <c r="D59" s="21"/>
      <c r="E59" s="22"/>
      <c r="F59" s="16"/>
      <c r="G59" s="23"/>
      <c r="H59" s="18"/>
    </row>
    <row r="60" spans="1:8" ht="15">
      <c r="A60" s="20" t="s">
        <v>32</v>
      </c>
      <c r="B60" s="46"/>
      <c r="C60" s="14"/>
      <c r="D60" s="21"/>
      <c r="E60" s="70"/>
      <c r="F60" s="16"/>
      <c r="G60" s="23"/>
      <c r="H60" s="18"/>
    </row>
    <row r="61" spans="1:8" ht="15.75">
      <c r="A61" s="50"/>
      <c r="B61" s="25"/>
      <c r="C61" s="29"/>
      <c r="D61" s="21"/>
      <c r="E61" s="72"/>
      <c r="F61" s="26"/>
      <c r="G61" s="23"/>
      <c r="H61" s="2"/>
    </row>
    <row r="62" spans="1:8" ht="18">
      <c r="A62" s="28" t="s">
        <v>50</v>
      </c>
      <c r="B62" s="28"/>
      <c r="C62" s="59"/>
      <c r="D62" s="30">
        <f>SUM(D45:D58)</f>
        <v>1293</v>
      </c>
      <c r="E62" s="31">
        <f>SUM(E45:E61)</f>
        <v>103363336.11</v>
      </c>
      <c r="F62" s="31">
        <f>SUM(F45:F61)</f>
        <v>9958011.36</v>
      </c>
      <c r="G62" s="32">
        <f>1-(F62/E62)</f>
        <v>0.9036601203602541</v>
      </c>
      <c r="H62" s="2"/>
    </row>
    <row r="63" spans="1:8" ht="18">
      <c r="A63" s="51"/>
      <c r="B63" s="51"/>
      <c r="C63" s="59"/>
      <c r="D63" s="74"/>
      <c r="E63" s="53"/>
      <c r="F63" s="54"/>
      <c r="G63" s="54"/>
      <c r="H63" s="2"/>
    </row>
    <row r="64" spans="1:8" ht="18">
      <c r="A64" s="55" t="s">
        <v>51</v>
      </c>
      <c r="B64" s="56"/>
      <c r="C64" s="59"/>
      <c r="D64" s="75"/>
      <c r="E64" s="56"/>
      <c r="F64" s="57">
        <f>F62+F40</f>
        <v>12877404.86</v>
      </c>
      <c r="G64" s="56"/>
      <c r="H64" s="2"/>
    </row>
    <row r="65" spans="1:8" ht="15.75">
      <c r="A65" s="4" t="s">
        <v>52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53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54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55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FEBRUARY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137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>
        <v>1</v>
      </c>
      <c r="E10" s="16">
        <v>242752</v>
      </c>
      <c r="F10" s="16">
        <v>62870</v>
      </c>
      <c r="G10" s="17">
        <f>F10/E10</f>
        <v>0.25898859741629315</v>
      </c>
      <c r="H10" s="18"/>
    </row>
    <row r="11" spans="1:8" ht="15.75">
      <c r="A11" s="112" t="s">
        <v>119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72</v>
      </c>
      <c r="B12" s="13"/>
      <c r="C12" s="14"/>
      <c r="D12" s="15">
        <v>1</v>
      </c>
      <c r="E12" s="16">
        <v>124146</v>
      </c>
      <c r="F12" s="16">
        <v>30234.5</v>
      </c>
      <c r="G12" s="17">
        <f>F12/E12</f>
        <v>0.24353986435326147</v>
      </c>
      <c r="H12" s="18"/>
    </row>
    <row r="13" spans="1:8" ht="15.75">
      <c r="A13" s="112" t="s">
        <v>73</v>
      </c>
      <c r="B13" s="13"/>
      <c r="C13" s="14"/>
      <c r="D13" s="15">
        <v>1</v>
      </c>
      <c r="E13" s="16">
        <v>9598</v>
      </c>
      <c r="F13" s="16">
        <v>1943</v>
      </c>
      <c r="G13" s="17">
        <f>F13/E13</f>
        <v>0.20243800791831632</v>
      </c>
      <c r="H13" s="18"/>
    </row>
    <row r="14" spans="1:8" ht="15.75">
      <c r="A14" s="112" t="s">
        <v>136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27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131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17</v>
      </c>
      <c r="B17" s="13"/>
      <c r="C17" s="14"/>
      <c r="D17" s="15"/>
      <c r="E17" s="16"/>
      <c r="F17" s="16"/>
      <c r="G17" s="17"/>
      <c r="H17" s="18"/>
    </row>
    <row r="18" spans="1:8" ht="15.75">
      <c r="A18" s="112" t="s">
        <v>15</v>
      </c>
      <c r="B18" s="13"/>
      <c r="C18" s="14"/>
      <c r="D18" s="15">
        <v>1</v>
      </c>
      <c r="E18" s="16">
        <v>381021</v>
      </c>
      <c r="F18" s="16">
        <v>88002</v>
      </c>
      <c r="G18" s="17">
        <f>F18/E18</f>
        <v>0.2309636476729629</v>
      </c>
      <c r="H18" s="18"/>
    </row>
    <row r="19" spans="1:8" ht="15.75">
      <c r="A19" s="112" t="s">
        <v>16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120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128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92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142</v>
      </c>
      <c r="B23" s="13"/>
      <c r="C23" s="14"/>
      <c r="D23" s="15">
        <v>4</v>
      </c>
      <c r="E23" s="16">
        <v>441346</v>
      </c>
      <c r="F23" s="16">
        <v>71533.5</v>
      </c>
      <c r="G23" s="17">
        <f>F23/E23</f>
        <v>0.16208031793649427</v>
      </c>
      <c r="H23" s="18"/>
    </row>
    <row r="24" spans="1:8" ht="15.75">
      <c r="A24" s="112" t="s">
        <v>10</v>
      </c>
      <c r="B24" s="13"/>
      <c r="C24" s="14"/>
      <c r="D24" s="15"/>
      <c r="E24" s="16"/>
      <c r="F24" s="16"/>
      <c r="G24" s="17"/>
      <c r="H24" s="18"/>
    </row>
    <row r="25" spans="1:8" ht="15.75">
      <c r="A25" s="113" t="s">
        <v>22</v>
      </c>
      <c r="B25" s="13"/>
      <c r="C25" s="14"/>
      <c r="D25" s="15">
        <v>2</v>
      </c>
      <c r="E25" s="16">
        <v>64042</v>
      </c>
      <c r="F25" s="16">
        <v>17426.5</v>
      </c>
      <c r="G25" s="17">
        <f>F25/E25</f>
        <v>0.27211048999094345</v>
      </c>
      <c r="H25" s="18"/>
    </row>
    <row r="26" spans="1:8" ht="15.75">
      <c r="A26" s="113" t="s">
        <v>23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24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25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107</v>
      </c>
      <c r="B29" s="13"/>
      <c r="C29" s="14"/>
      <c r="D29" s="15"/>
      <c r="E29" s="16"/>
      <c r="F29" s="16"/>
      <c r="G29" s="17"/>
      <c r="H29" s="18"/>
    </row>
    <row r="30" spans="1:8" ht="15.75">
      <c r="A30" s="114" t="s">
        <v>76</v>
      </c>
      <c r="B30" s="13"/>
      <c r="C30" s="14"/>
      <c r="D30" s="15"/>
      <c r="E30" s="16"/>
      <c r="F30" s="16"/>
      <c r="G30" s="17"/>
      <c r="H30" s="18"/>
    </row>
    <row r="31" spans="1:8" ht="15.75">
      <c r="A31" s="114" t="s">
        <v>129</v>
      </c>
      <c r="B31" s="13"/>
      <c r="C31" s="14"/>
      <c r="D31" s="15"/>
      <c r="E31" s="16"/>
      <c r="F31" s="16"/>
      <c r="G31" s="17"/>
      <c r="H31" s="18"/>
    </row>
    <row r="32" spans="1:8" ht="15.75">
      <c r="A32" s="114" t="s">
        <v>59</v>
      </c>
      <c r="B32" s="13"/>
      <c r="C32" s="14"/>
      <c r="D32" s="15"/>
      <c r="E32" s="16"/>
      <c r="F32" s="16"/>
      <c r="G32" s="17"/>
      <c r="H32" s="18"/>
    </row>
    <row r="33" spans="1:8" ht="15.75">
      <c r="A33" s="114" t="s">
        <v>116</v>
      </c>
      <c r="B33" s="13"/>
      <c r="C33" s="14"/>
      <c r="D33" s="15"/>
      <c r="E33" s="16"/>
      <c r="F33" s="16"/>
      <c r="G33" s="17"/>
      <c r="H33" s="18"/>
    </row>
    <row r="34" spans="1:8" ht="15.75">
      <c r="A34" s="114" t="s">
        <v>121</v>
      </c>
      <c r="B34" s="13"/>
      <c r="C34" s="14"/>
      <c r="D34" s="15"/>
      <c r="E34" s="16"/>
      <c r="F34" s="16"/>
      <c r="G34" s="17"/>
      <c r="H34" s="18"/>
    </row>
    <row r="35" spans="1:8" ht="15">
      <c r="A35" s="20" t="s">
        <v>30</v>
      </c>
      <c r="B35" s="13"/>
      <c r="C35" s="14"/>
      <c r="D35" s="21"/>
      <c r="E35" s="70"/>
      <c r="F35" s="16"/>
      <c r="G35" s="23"/>
      <c r="H35" s="18"/>
    </row>
    <row r="36" spans="1:8" ht="15">
      <c r="A36" s="20" t="s">
        <v>49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32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33</v>
      </c>
      <c r="B39" s="28"/>
      <c r="C39" s="29"/>
      <c r="D39" s="30">
        <f>SUM(D9:D38)</f>
        <v>10</v>
      </c>
      <c r="E39" s="31">
        <f>SUM(E9:E38)</f>
        <v>1262905</v>
      </c>
      <c r="F39" s="31">
        <f>SUM(F9:F38)</f>
        <v>272009.5</v>
      </c>
      <c r="G39" s="32">
        <f>F39/E39</f>
        <v>0.215383975833495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34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35</v>
      </c>
      <c r="F42" s="39" t="s">
        <v>35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36</v>
      </c>
      <c r="F43" s="41" t="s">
        <v>8</v>
      </c>
      <c r="G43" s="41" t="s">
        <v>37</v>
      </c>
      <c r="H43" s="2"/>
    </row>
    <row r="44" spans="1:8" ht="15.75">
      <c r="A44" s="45" t="s">
        <v>38</v>
      </c>
      <c r="B44" s="46"/>
      <c r="C44" s="14"/>
      <c r="D44" s="15">
        <v>32</v>
      </c>
      <c r="E44" s="16">
        <v>1262366.75</v>
      </c>
      <c r="F44" s="16">
        <v>87273.66</v>
      </c>
      <c r="G44" s="17">
        <f>1-(+F44/E44)</f>
        <v>0.9308650516975356</v>
      </c>
      <c r="H44" s="18"/>
    </row>
    <row r="45" spans="1:8" ht="15.75">
      <c r="A45" s="45" t="s">
        <v>39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40</v>
      </c>
      <c r="B46" s="46"/>
      <c r="C46" s="14"/>
      <c r="D46" s="15">
        <v>141</v>
      </c>
      <c r="E46" s="16">
        <v>4315340</v>
      </c>
      <c r="F46" s="16">
        <v>308190.85</v>
      </c>
      <c r="G46" s="17">
        <f>1-(+F46/E46)</f>
        <v>0.928582487127318</v>
      </c>
      <c r="H46" s="18"/>
    </row>
    <row r="47" spans="1:8" ht="15.75">
      <c r="A47" s="45" t="s">
        <v>41</v>
      </c>
      <c r="B47" s="46"/>
      <c r="C47" s="14"/>
      <c r="D47" s="15"/>
      <c r="E47" s="16"/>
      <c r="F47" s="16"/>
      <c r="G47" s="17"/>
      <c r="H47" s="18"/>
    </row>
    <row r="48" spans="1:8" ht="15.75">
      <c r="A48" s="45" t="s">
        <v>42</v>
      </c>
      <c r="B48" s="46"/>
      <c r="C48" s="14"/>
      <c r="D48" s="15">
        <v>69</v>
      </c>
      <c r="E48" s="16">
        <v>2644373</v>
      </c>
      <c r="F48" s="16">
        <v>209895.18</v>
      </c>
      <c r="G48" s="17">
        <f>1-(+F48/E48)</f>
        <v>0.9206257286698964</v>
      </c>
      <c r="H48" s="18"/>
    </row>
    <row r="49" spans="1:8" ht="15.75">
      <c r="A49" s="45" t="s">
        <v>43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44</v>
      </c>
      <c r="B50" s="46"/>
      <c r="C50" s="14"/>
      <c r="D50" s="15">
        <v>20</v>
      </c>
      <c r="E50" s="16">
        <v>1426620</v>
      </c>
      <c r="F50" s="16">
        <v>48925</v>
      </c>
      <c r="G50" s="17">
        <f>1-(+F50/E50)</f>
        <v>0.9657056539232591</v>
      </c>
      <c r="H50" s="18"/>
    </row>
    <row r="51" spans="1:8" ht="15.75">
      <c r="A51" s="45" t="s">
        <v>45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46</v>
      </c>
      <c r="B52" s="46"/>
      <c r="C52" s="14"/>
      <c r="D52" s="15"/>
      <c r="E52" s="16"/>
      <c r="F52" s="16"/>
      <c r="G52" s="17"/>
      <c r="H52" s="18"/>
    </row>
    <row r="53" spans="1:8" ht="15.75">
      <c r="A53" s="47" t="s">
        <v>67</v>
      </c>
      <c r="B53" s="48"/>
      <c r="C53" s="14"/>
      <c r="D53" s="15"/>
      <c r="E53" s="16"/>
      <c r="F53" s="16"/>
      <c r="G53" s="17"/>
      <c r="H53" s="18"/>
    </row>
    <row r="54" spans="1:8" ht="15.75">
      <c r="A54" s="45" t="s">
        <v>68</v>
      </c>
      <c r="B54" s="48"/>
      <c r="C54" s="14"/>
      <c r="D54" s="15">
        <v>711</v>
      </c>
      <c r="E54" s="16">
        <v>37512006.21</v>
      </c>
      <c r="F54" s="16">
        <v>4519873.29</v>
      </c>
      <c r="G54" s="17">
        <f>1-(+F54/E54)</f>
        <v>0.8795086227940779</v>
      </c>
      <c r="H54" s="18"/>
    </row>
    <row r="55" spans="1:8" ht="15.75">
      <c r="A55" s="45" t="s">
        <v>69</v>
      </c>
      <c r="B55" s="48"/>
      <c r="C55" s="14"/>
      <c r="D55" s="15">
        <v>5</v>
      </c>
      <c r="E55" s="16">
        <v>502745.37</v>
      </c>
      <c r="F55" s="16">
        <v>33892.57</v>
      </c>
      <c r="G55" s="17">
        <f>1-(+F55/E55)</f>
        <v>0.9325850181375116</v>
      </c>
      <c r="H55" s="18"/>
    </row>
    <row r="56" spans="1:8" ht="15">
      <c r="A56" s="20" t="s">
        <v>47</v>
      </c>
      <c r="B56" s="48"/>
      <c r="C56" s="14"/>
      <c r="D56" s="21"/>
      <c r="E56" s="71"/>
      <c r="F56" s="16"/>
      <c r="G56" s="23"/>
      <c r="H56" s="18"/>
    </row>
    <row r="57" spans="1:8" ht="15">
      <c r="A57" s="20" t="s">
        <v>48</v>
      </c>
      <c r="B57" s="46"/>
      <c r="C57" s="14"/>
      <c r="D57" s="21"/>
      <c r="E57" s="71"/>
      <c r="F57" s="16"/>
      <c r="G57" s="23"/>
      <c r="H57" s="18"/>
    </row>
    <row r="58" spans="1:8" ht="15">
      <c r="A58" s="20" t="s">
        <v>49</v>
      </c>
      <c r="B58" s="46"/>
      <c r="C58" s="14"/>
      <c r="D58" s="21"/>
      <c r="E58" s="70"/>
      <c r="F58" s="16"/>
      <c r="G58" s="23"/>
      <c r="H58" s="18"/>
    </row>
    <row r="59" spans="1:8" ht="15">
      <c r="A59" s="20" t="s">
        <v>32</v>
      </c>
      <c r="B59" s="46"/>
      <c r="C59" s="14"/>
      <c r="D59" s="21"/>
      <c r="E59" s="70"/>
      <c r="F59" s="16"/>
      <c r="G59" s="23"/>
      <c r="H59" s="18"/>
    </row>
    <row r="60" spans="1:8" ht="15.75">
      <c r="A60" s="50"/>
      <c r="B60" s="25"/>
      <c r="C60" s="14"/>
      <c r="D60" s="21"/>
      <c r="E60" s="26"/>
      <c r="F60" s="26"/>
      <c r="G60" s="23"/>
      <c r="H60" s="18"/>
    </row>
    <row r="61" spans="1:8" ht="15.75">
      <c r="A61" s="28" t="s">
        <v>50</v>
      </c>
      <c r="B61" s="28"/>
      <c r="C61" s="29"/>
      <c r="D61" s="30">
        <f>SUM(D44:D57)</f>
        <v>978</v>
      </c>
      <c r="E61" s="31">
        <f>SUM(E44:E60)</f>
        <v>47663451.33</v>
      </c>
      <c r="F61" s="31">
        <f>SUM(F44:F60)</f>
        <v>5208050.550000001</v>
      </c>
      <c r="G61" s="32">
        <f>1-(+F61/E61)</f>
        <v>0.890732827676665</v>
      </c>
      <c r="H61" s="2"/>
    </row>
    <row r="62" spans="1:8" ht="15">
      <c r="A62" s="51"/>
      <c r="B62" s="51"/>
      <c r="C62" s="51"/>
      <c r="D62" s="52"/>
      <c r="E62" s="53"/>
      <c r="F62" s="54"/>
      <c r="G62" s="54"/>
      <c r="H62" s="2"/>
    </row>
    <row r="63" spans="1:8" ht="18">
      <c r="A63" s="55" t="s">
        <v>51</v>
      </c>
      <c r="B63" s="56"/>
      <c r="C63" s="56"/>
      <c r="D63" s="56"/>
      <c r="E63" s="56"/>
      <c r="F63" s="57">
        <f>F61+F39</f>
        <v>5480060.050000001</v>
      </c>
      <c r="G63" s="56"/>
      <c r="H63" s="2"/>
    </row>
    <row r="64" spans="1:8" ht="18">
      <c r="A64" s="58"/>
      <c r="B64" s="59"/>
      <c r="C64" s="59"/>
      <c r="D64" s="56"/>
      <c r="E64" s="56"/>
      <c r="F64" s="57"/>
      <c r="G64" s="56"/>
      <c r="H64" s="2"/>
    </row>
    <row r="65" spans="1:8" ht="15.75">
      <c r="A65" s="4" t="s">
        <v>52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53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54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55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FEBRUARY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78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137</v>
      </c>
      <c r="B9" s="13"/>
      <c r="C9" s="14"/>
      <c r="D9" s="15">
        <v>7</v>
      </c>
      <c r="E9" s="121">
        <v>5720</v>
      </c>
      <c r="F9" s="16">
        <v>-1047.5</v>
      </c>
      <c r="G9" s="17">
        <f>F9/E9</f>
        <v>-0.18312937062937062</v>
      </c>
      <c r="H9" s="18"/>
    </row>
    <row r="10" spans="1:8" ht="15.75">
      <c r="A10" s="112" t="s">
        <v>11</v>
      </c>
      <c r="B10" s="13"/>
      <c r="C10" s="14"/>
      <c r="D10" s="15"/>
      <c r="E10" s="121"/>
      <c r="F10" s="16"/>
      <c r="G10" s="17"/>
      <c r="H10" s="18"/>
    </row>
    <row r="11" spans="1:8" ht="15.75">
      <c r="A11" s="112" t="s">
        <v>119</v>
      </c>
      <c r="B11" s="13"/>
      <c r="C11" s="14"/>
      <c r="D11" s="15">
        <v>8</v>
      </c>
      <c r="E11" s="121">
        <v>1600478</v>
      </c>
      <c r="F11" s="16">
        <v>240362</v>
      </c>
      <c r="G11" s="17">
        <f>F11/E11</f>
        <v>0.1501813833117356</v>
      </c>
      <c r="H11" s="18"/>
    </row>
    <row r="12" spans="1:8" ht="15.75">
      <c r="A12" s="112" t="s">
        <v>72</v>
      </c>
      <c r="B12" s="13"/>
      <c r="C12" s="14"/>
      <c r="D12" s="15"/>
      <c r="E12" s="121"/>
      <c r="F12" s="16"/>
      <c r="G12" s="17"/>
      <c r="H12" s="18"/>
    </row>
    <row r="13" spans="1:8" ht="15.75">
      <c r="A13" s="112" t="s">
        <v>73</v>
      </c>
      <c r="B13" s="13"/>
      <c r="C13" s="14"/>
      <c r="D13" s="15">
        <v>1</v>
      </c>
      <c r="E13" s="121">
        <v>157489</v>
      </c>
      <c r="F13" s="16">
        <v>32201</v>
      </c>
      <c r="G13" s="17">
        <f>F13/E13</f>
        <v>0.2044650737511826</v>
      </c>
      <c r="H13" s="18"/>
    </row>
    <row r="14" spans="1:8" ht="15.75">
      <c r="A14" s="112" t="s">
        <v>136</v>
      </c>
      <c r="B14" s="13"/>
      <c r="C14" s="14"/>
      <c r="D14" s="15"/>
      <c r="E14" s="121"/>
      <c r="F14" s="16"/>
      <c r="G14" s="17"/>
      <c r="H14" s="18"/>
    </row>
    <row r="15" spans="1:8" ht="15.75">
      <c r="A15" s="112" t="s">
        <v>27</v>
      </c>
      <c r="B15" s="13"/>
      <c r="C15" s="14"/>
      <c r="D15" s="15">
        <v>1</v>
      </c>
      <c r="E15" s="121">
        <v>386665</v>
      </c>
      <c r="F15" s="16">
        <v>131212.5</v>
      </c>
      <c r="G15" s="17">
        <f aca="true" t="shared" si="0" ref="G15:G20">F15/E15</f>
        <v>0.3393441351040306</v>
      </c>
      <c r="H15" s="18"/>
    </row>
    <row r="16" spans="1:8" ht="15.75">
      <c r="A16" s="112" t="s">
        <v>131</v>
      </c>
      <c r="B16" s="13"/>
      <c r="C16" s="14"/>
      <c r="D16" s="15">
        <v>1</v>
      </c>
      <c r="E16" s="121">
        <v>146454</v>
      </c>
      <c r="F16" s="16">
        <v>41520</v>
      </c>
      <c r="G16" s="17">
        <f t="shared" si="0"/>
        <v>0.2835019869720185</v>
      </c>
      <c r="H16" s="18"/>
    </row>
    <row r="17" spans="1:8" ht="15.75">
      <c r="A17" s="112" t="s">
        <v>17</v>
      </c>
      <c r="B17" s="13"/>
      <c r="C17" s="14"/>
      <c r="D17" s="15"/>
      <c r="E17" s="121"/>
      <c r="F17" s="16"/>
      <c r="G17" s="17"/>
      <c r="H17" s="18"/>
    </row>
    <row r="18" spans="1:8" ht="15.75">
      <c r="A18" s="112" t="s">
        <v>15</v>
      </c>
      <c r="B18" s="13"/>
      <c r="C18" s="14"/>
      <c r="D18" s="15">
        <v>2</v>
      </c>
      <c r="E18" s="121">
        <v>724131</v>
      </c>
      <c r="F18" s="16">
        <v>69005.5</v>
      </c>
      <c r="G18" s="17">
        <f t="shared" si="0"/>
        <v>0.09529422162564509</v>
      </c>
      <c r="H18" s="18"/>
    </row>
    <row r="19" spans="1:8" ht="15.75">
      <c r="A19" s="112" t="s">
        <v>16</v>
      </c>
      <c r="B19" s="13"/>
      <c r="C19" s="14"/>
      <c r="D19" s="15">
        <v>2</v>
      </c>
      <c r="E19" s="121">
        <v>1325879</v>
      </c>
      <c r="F19" s="16">
        <v>301838.5</v>
      </c>
      <c r="G19" s="17">
        <f t="shared" si="0"/>
        <v>0.22765161828492644</v>
      </c>
      <c r="H19" s="18"/>
    </row>
    <row r="20" spans="1:8" ht="15.75">
      <c r="A20" s="112" t="s">
        <v>120</v>
      </c>
      <c r="B20" s="13"/>
      <c r="C20" s="14"/>
      <c r="D20" s="15">
        <v>22</v>
      </c>
      <c r="E20" s="121">
        <v>2524777</v>
      </c>
      <c r="F20" s="16">
        <v>534579.5</v>
      </c>
      <c r="G20" s="17">
        <f t="shared" si="0"/>
        <v>0.2117333530842526</v>
      </c>
      <c r="H20" s="18"/>
    </row>
    <row r="21" spans="1:8" ht="15.75">
      <c r="A21" s="112" t="s">
        <v>128</v>
      </c>
      <c r="B21" s="13"/>
      <c r="C21" s="14"/>
      <c r="D21" s="15"/>
      <c r="E21" s="121"/>
      <c r="F21" s="16"/>
      <c r="G21" s="17"/>
      <c r="H21" s="18"/>
    </row>
    <row r="22" spans="1:8" ht="15.75">
      <c r="A22" s="112" t="s">
        <v>92</v>
      </c>
      <c r="B22" s="13"/>
      <c r="C22" s="14"/>
      <c r="D22" s="15">
        <v>1</v>
      </c>
      <c r="E22" s="121">
        <v>64101</v>
      </c>
      <c r="F22" s="16">
        <v>19218</v>
      </c>
      <c r="G22" s="17">
        <f>F22/E22</f>
        <v>0.29980811531801377</v>
      </c>
      <c r="H22" s="18"/>
    </row>
    <row r="23" spans="1:8" ht="15.75">
      <c r="A23" s="112" t="s">
        <v>142</v>
      </c>
      <c r="B23" s="13"/>
      <c r="C23" s="14"/>
      <c r="D23" s="15"/>
      <c r="E23" s="121"/>
      <c r="F23" s="16"/>
      <c r="G23" s="17"/>
      <c r="H23" s="18"/>
    </row>
    <row r="24" spans="1:8" ht="15.75">
      <c r="A24" s="112" t="s">
        <v>10</v>
      </c>
      <c r="B24" s="13"/>
      <c r="C24" s="14"/>
      <c r="D24" s="15"/>
      <c r="E24" s="121"/>
      <c r="F24" s="16"/>
      <c r="G24" s="17"/>
      <c r="H24" s="18"/>
    </row>
    <row r="25" spans="1:8" ht="15.75">
      <c r="A25" s="113" t="s">
        <v>22</v>
      </c>
      <c r="B25" s="13"/>
      <c r="C25" s="14"/>
      <c r="D25" s="15">
        <v>4</v>
      </c>
      <c r="E25" s="121">
        <v>723397</v>
      </c>
      <c r="F25" s="16">
        <v>201148.5</v>
      </c>
      <c r="G25" s="17">
        <f>F25/E25</f>
        <v>0.27806100937659406</v>
      </c>
      <c r="H25" s="18"/>
    </row>
    <row r="26" spans="1:8" ht="15.75">
      <c r="A26" s="113" t="s">
        <v>23</v>
      </c>
      <c r="B26" s="13"/>
      <c r="C26" s="14"/>
      <c r="D26" s="15">
        <v>13</v>
      </c>
      <c r="E26" s="121">
        <v>112252</v>
      </c>
      <c r="F26" s="16">
        <v>112252</v>
      </c>
      <c r="G26" s="17">
        <f>F26/E26</f>
        <v>1</v>
      </c>
      <c r="H26" s="18"/>
    </row>
    <row r="27" spans="1:8" ht="15.75">
      <c r="A27" s="114" t="s">
        <v>24</v>
      </c>
      <c r="B27" s="13"/>
      <c r="C27" s="14"/>
      <c r="D27" s="15"/>
      <c r="E27" s="121"/>
      <c r="F27" s="16"/>
      <c r="G27" s="17"/>
      <c r="H27" s="18"/>
    </row>
    <row r="28" spans="1:8" ht="15.75">
      <c r="A28" s="114" t="s">
        <v>25</v>
      </c>
      <c r="B28" s="13"/>
      <c r="C28" s="14"/>
      <c r="D28" s="15"/>
      <c r="E28" s="121">
        <v>28519</v>
      </c>
      <c r="F28" s="16">
        <v>3519</v>
      </c>
      <c r="G28" s="17">
        <f aca="true" t="shared" si="1" ref="G28:G34">F28/E28</f>
        <v>0.12339142326168519</v>
      </c>
      <c r="H28" s="18"/>
    </row>
    <row r="29" spans="1:8" ht="15.75">
      <c r="A29" s="114" t="s">
        <v>107</v>
      </c>
      <c r="B29" s="13"/>
      <c r="C29" s="14"/>
      <c r="D29" s="15">
        <v>1</v>
      </c>
      <c r="E29" s="121">
        <v>73664</v>
      </c>
      <c r="F29" s="16">
        <v>31505</v>
      </c>
      <c r="G29" s="17">
        <f t="shared" si="1"/>
        <v>0.42768516507384885</v>
      </c>
      <c r="H29" s="18"/>
    </row>
    <row r="30" spans="1:8" ht="15.75">
      <c r="A30" s="114" t="s">
        <v>76</v>
      </c>
      <c r="B30" s="13"/>
      <c r="C30" s="14"/>
      <c r="D30" s="15">
        <v>2</v>
      </c>
      <c r="E30" s="121">
        <v>232684</v>
      </c>
      <c r="F30" s="16">
        <v>45406</v>
      </c>
      <c r="G30" s="17">
        <f t="shared" si="1"/>
        <v>0.19514019012910214</v>
      </c>
      <c r="H30" s="18"/>
    </row>
    <row r="31" spans="1:8" ht="15.75">
      <c r="A31" s="114" t="s">
        <v>129</v>
      </c>
      <c r="B31" s="13"/>
      <c r="C31" s="14"/>
      <c r="D31" s="15"/>
      <c r="E31" s="121"/>
      <c r="F31" s="16"/>
      <c r="G31" s="17"/>
      <c r="H31" s="18"/>
    </row>
    <row r="32" spans="1:8" ht="15.75">
      <c r="A32" s="114" t="s">
        <v>59</v>
      </c>
      <c r="B32" s="13"/>
      <c r="C32" s="14"/>
      <c r="D32" s="15">
        <v>2</v>
      </c>
      <c r="E32" s="121">
        <v>125671</v>
      </c>
      <c r="F32" s="16">
        <v>37965</v>
      </c>
      <c r="G32" s="17">
        <f t="shared" si="1"/>
        <v>0.30209833613164533</v>
      </c>
      <c r="H32" s="18"/>
    </row>
    <row r="33" spans="1:8" ht="15.75">
      <c r="A33" s="114" t="s">
        <v>116</v>
      </c>
      <c r="B33" s="13"/>
      <c r="C33" s="14"/>
      <c r="D33" s="15">
        <v>1</v>
      </c>
      <c r="E33" s="121">
        <v>139123</v>
      </c>
      <c r="F33" s="16">
        <v>44980</v>
      </c>
      <c r="G33" s="17">
        <f t="shared" si="1"/>
        <v>0.32331102693300173</v>
      </c>
      <c r="H33" s="18"/>
    </row>
    <row r="34" spans="1:8" ht="15.75">
      <c r="A34" s="114" t="s">
        <v>121</v>
      </c>
      <c r="B34" s="13"/>
      <c r="C34" s="14"/>
      <c r="D34" s="15">
        <v>5</v>
      </c>
      <c r="E34" s="121">
        <v>3058405</v>
      </c>
      <c r="F34" s="16">
        <v>518377.5</v>
      </c>
      <c r="G34" s="17">
        <f t="shared" si="1"/>
        <v>0.169492758480319</v>
      </c>
      <c r="H34" s="18"/>
    </row>
    <row r="35" spans="1:8" ht="15">
      <c r="A35" s="20" t="s">
        <v>30</v>
      </c>
      <c r="B35" s="13"/>
      <c r="C35" s="14"/>
      <c r="D35" s="21"/>
      <c r="E35" s="121">
        <v>94360</v>
      </c>
      <c r="F35" s="16">
        <v>13804</v>
      </c>
      <c r="G35" s="23"/>
      <c r="H35" s="18"/>
    </row>
    <row r="36" spans="1:8" ht="15">
      <c r="A36" s="20" t="s">
        <v>49</v>
      </c>
      <c r="B36" s="13"/>
      <c r="C36" s="14"/>
      <c r="D36" s="21"/>
      <c r="E36" s="121"/>
      <c r="F36" s="16"/>
      <c r="G36" s="23"/>
      <c r="H36" s="18"/>
    </row>
    <row r="37" spans="1:8" ht="15">
      <c r="A37" s="20" t="s">
        <v>32</v>
      </c>
      <c r="B37" s="13"/>
      <c r="C37" s="14"/>
      <c r="D37" s="21"/>
      <c r="E37" s="121"/>
      <c r="F37" s="16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33</v>
      </c>
      <c r="B39" s="28"/>
      <c r="C39" s="29"/>
      <c r="D39" s="30">
        <f>SUM(D9:D38)</f>
        <v>73</v>
      </c>
      <c r="E39" s="31">
        <f>SUM(E9:E38)</f>
        <v>11523769</v>
      </c>
      <c r="F39" s="31">
        <f>SUM(F9:F38)</f>
        <v>2377846.5</v>
      </c>
      <c r="G39" s="32">
        <f>F39/E39</f>
        <v>0.2063427772632374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34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35</v>
      </c>
      <c r="F42" s="39" t="s">
        <v>35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36</v>
      </c>
      <c r="F43" s="41" t="s">
        <v>8</v>
      </c>
      <c r="G43" s="41" t="s">
        <v>37</v>
      </c>
      <c r="H43" s="2"/>
    </row>
    <row r="44" spans="1:8" ht="15.75">
      <c r="A44" s="45" t="s">
        <v>38</v>
      </c>
      <c r="B44" s="46"/>
      <c r="C44" s="14"/>
      <c r="D44" s="15">
        <v>171</v>
      </c>
      <c r="E44" s="16">
        <v>13629571.25</v>
      </c>
      <c r="F44" s="16">
        <v>805439.6</v>
      </c>
      <c r="G44" s="17">
        <f>1-(+F44/E44)</f>
        <v>0.9409049936181961</v>
      </c>
      <c r="H44" s="18"/>
    </row>
    <row r="45" spans="1:8" ht="15.75">
      <c r="A45" s="45" t="s">
        <v>39</v>
      </c>
      <c r="B45" s="46"/>
      <c r="C45" s="14"/>
      <c r="D45" s="15">
        <v>3</v>
      </c>
      <c r="E45" s="16">
        <v>1253045.69</v>
      </c>
      <c r="F45" s="16">
        <v>130769.79</v>
      </c>
      <c r="G45" s="17">
        <f aca="true" t="shared" si="2" ref="G45:G53">1-(+F45/E45)</f>
        <v>0.895638450342541</v>
      </c>
      <c r="H45" s="18"/>
    </row>
    <row r="46" spans="1:8" ht="15.75">
      <c r="A46" s="45" t="s">
        <v>40</v>
      </c>
      <c r="B46" s="46"/>
      <c r="C46" s="14"/>
      <c r="D46" s="15">
        <v>281</v>
      </c>
      <c r="E46" s="16">
        <v>9877862.75</v>
      </c>
      <c r="F46" s="16">
        <v>652163.21</v>
      </c>
      <c r="G46" s="17">
        <f t="shared" si="2"/>
        <v>0.9339772958477278</v>
      </c>
      <c r="H46" s="18"/>
    </row>
    <row r="47" spans="1:8" ht="15.75">
      <c r="A47" s="45" t="s">
        <v>41</v>
      </c>
      <c r="B47" s="46"/>
      <c r="C47" s="14"/>
      <c r="D47" s="15">
        <v>36</v>
      </c>
      <c r="E47" s="16">
        <v>2725472.35</v>
      </c>
      <c r="F47" s="16">
        <v>242800.7</v>
      </c>
      <c r="G47" s="17">
        <f t="shared" si="2"/>
        <v>0.9109142677598618</v>
      </c>
      <c r="H47" s="18"/>
    </row>
    <row r="48" spans="1:8" ht="15.75">
      <c r="A48" s="45" t="s">
        <v>42</v>
      </c>
      <c r="B48" s="46"/>
      <c r="C48" s="14"/>
      <c r="D48" s="15">
        <v>100</v>
      </c>
      <c r="E48" s="16">
        <v>12348453.53</v>
      </c>
      <c r="F48" s="16">
        <v>922270.24</v>
      </c>
      <c r="G48" s="17">
        <f t="shared" si="2"/>
        <v>0.9253128954359032</v>
      </c>
      <c r="H48" s="18"/>
    </row>
    <row r="49" spans="1:8" ht="15.75">
      <c r="A49" s="45" t="s">
        <v>43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44</v>
      </c>
      <c r="B50" s="46"/>
      <c r="C50" s="14"/>
      <c r="D50" s="15">
        <v>21</v>
      </c>
      <c r="E50" s="16">
        <v>2681162.06</v>
      </c>
      <c r="F50" s="16">
        <v>254629.06</v>
      </c>
      <c r="G50" s="17">
        <f t="shared" si="2"/>
        <v>0.9050303359879708</v>
      </c>
      <c r="H50" s="18"/>
    </row>
    <row r="51" spans="1:8" ht="15.75">
      <c r="A51" s="45" t="s">
        <v>45</v>
      </c>
      <c r="B51" s="46"/>
      <c r="C51" s="14"/>
      <c r="D51" s="15">
        <v>3</v>
      </c>
      <c r="E51" s="16">
        <v>239950</v>
      </c>
      <c r="F51" s="16">
        <v>9130</v>
      </c>
      <c r="G51" s="17">
        <f t="shared" si="2"/>
        <v>0.961950406334653</v>
      </c>
      <c r="H51" s="18"/>
    </row>
    <row r="52" spans="1:8" ht="15.75">
      <c r="A52" s="45" t="s">
        <v>46</v>
      </c>
      <c r="B52" s="46"/>
      <c r="C52" s="14"/>
      <c r="D52" s="15">
        <v>3</v>
      </c>
      <c r="E52" s="16">
        <v>281550</v>
      </c>
      <c r="F52" s="16">
        <v>20925</v>
      </c>
      <c r="G52" s="17">
        <f t="shared" si="2"/>
        <v>0.9256792754395312</v>
      </c>
      <c r="H52" s="18"/>
    </row>
    <row r="53" spans="1:8" ht="15.75">
      <c r="A53" s="47" t="s">
        <v>67</v>
      </c>
      <c r="B53" s="48"/>
      <c r="C53" s="14"/>
      <c r="D53" s="15">
        <v>2</v>
      </c>
      <c r="E53" s="16">
        <v>106400</v>
      </c>
      <c r="F53" s="16">
        <v>15200</v>
      </c>
      <c r="G53" s="17">
        <f t="shared" si="2"/>
        <v>0.8571428571428572</v>
      </c>
      <c r="H53" s="18"/>
    </row>
    <row r="54" spans="1:8" ht="15.75">
      <c r="A54" s="45" t="s">
        <v>68</v>
      </c>
      <c r="B54" s="48"/>
      <c r="C54" s="14"/>
      <c r="D54" s="15">
        <v>1474</v>
      </c>
      <c r="E54" s="16">
        <v>84965930.04</v>
      </c>
      <c r="F54" s="16">
        <v>9759079.51</v>
      </c>
      <c r="G54" s="17">
        <f>1-(+F54/E54)</f>
        <v>0.8851412618515957</v>
      </c>
      <c r="H54" s="18"/>
    </row>
    <row r="55" spans="1:8" ht="15.75">
      <c r="A55" s="45" t="s">
        <v>69</v>
      </c>
      <c r="B55" s="48"/>
      <c r="C55" s="14"/>
      <c r="D55" s="15">
        <v>16</v>
      </c>
      <c r="E55" s="16">
        <v>797582.26</v>
      </c>
      <c r="F55" s="16">
        <v>93393.45</v>
      </c>
      <c r="G55" s="17">
        <f>1-(+F55/E55)</f>
        <v>0.8829043038143802</v>
      </c>
      <c r="H55" s="18"/>
    </row>
    <row r="56" spans="1:8" ht="15">
      <c r="A56" s="20" t="s">
        <v>47</v>
      </c>
      <c r="B56" s="48"/>
      <c r="C56" s="14"/>
      <c r="D56" s="21"/>
      <c r="E56" s="71"/>
      <c r="F56" s="16"/>
      <c r="G56" s="23"/>
      <c r="H56" s="18"/>
    </row>
    <row r="57" spans="1:8" ht="15">
      <c r="A57" s="20" t="s">
        <v>48</v>
      </c>
      <c r="B57" s="46"/>
      <c r="C57" s="14"/>
      <c r="D57" s="21"/>
      <c r="E57" s="71"/>
      <c r="F57" s="16"/>
      <c r="G57" s="23"/>
      <c r="H57" s="18"/>
    </row>
    <row r="58" spans="1:8" ht="15">
      <c r="A58" s="20" t="s">
        <v>49</v>
      </c>
      <c r="B58" s="46"/>
      <c r="C58" s="14"/>
      <c r="D58" s="21"/>
      <c r="E58" s="70"/>
      <c r="F58" s="16"/>
      <c r="G58" s="23"/>
      <c r="H58" s="18"/>
    </row>
    <row r="59" spans="1:8" ht="15">
      <c r="A59" s="20" t="s">
        <v>32</v>
      </c>
      <c r="B59" s="46"/>
      <c r="C59" s="14"/>
      <c r="D59" s="21"/>
      <c r="E59" s="70"/>
      <c r="F59" s="16"/>
      <c r="G59" s="23"/>
      <c r="H59" s="18"/>
    </row>
    <row r="60" spans="1:8" ht="15.75">
      <c r="A60" s="50"/>
      <c r="B60" s="25"/>
      <c r="C60" s="14"/>
      <c r="D60" s="21"/>
      <c r="E60" s="72"/>
      <c r="F60" s="26"/>
      <c r="G60" s="23"/>
      <c r="H60" s="18"/>
    </row>
    <row r="61" spans="1:8" ht="15.75">
      <c r="A61" s="28" t="s">
        <v>50</v>
      </c>
      <c r="B61" s="28"/>
      <c r="C61" s="29"/>
      <c r="D61" s="30">
        <f>SUM(D44:D57)</f>
        <v>2110</v>
      </c>
      <c r="E61" s="31">
        <f>SUM(E44:E60)</f>
        <v>128906979.93000002</v>
      </c>
      <c r="F61" s="31">
        <f>SUM(F44:F60)</f>
        <v>12905800.559999999</v>
      </c>
      <c r="G61" s="32">
        <f>1-(F61/E61)</f>
        <v>0.899882841355773</v>
      </c>
      <c r="H61" s="18"/>
    </row>
    <row r="62" spans="1:8" ht="15">
      <c r="A62" s="51"/>
      <c r="B62" s="51"/>
      <c r="C62" s="73"/>
      <c r="D62" s="74"/>
      <c r="E62" s="53"/>
      <c r="F62" s="54"/>
      <c r="G62" s="54"/>
      <c r="H62" s="2"/>
    </row>
    <row r="63" spans="1:8" ht="18">
      <c r="A63" s="55" t="s">
        <v>51</v>
      </c>
      <c r="B63" s="56"/>
      <c r="C63" s="59"/>
      <c r="D63" s="75"/>
      <c r="E63" s="56"/>
      <c r="F63" s="57">
        <f>F61+F39</f>
        <v>15283647.059999999</v>
      </c>
      <c r="G63" s="56"/>
      <c r="H63" s="2"/>
    </row>
    <row r="64" spans="1:8" ht="18">
      <c r="A64" s="58"/>
      <c r="B64" s="59"/>
      <c r="C64" s="59"/>
      <c r="D64" s="75"/>
      <c r="E64" s="56"/>
      <c r="F64" s="57"/>
      <c r="G64" s="56"/>
      <c r="H64" s="2"/>
    </row>
    <row r="65" spans="1:8" ht="18">
      <c r="A65" s="58"/>
      <c r="B65" s="59"/>
      <c r="C65" s="59"/>
      <c r="D65" s="75"/>
      <c r="E65" s="56"/>
      <c r="F65" s="57"/>
      <c r="G65" s="56"/>
      <c r="H65" s="2"/>
    </row>
    <row r="66" spans="1:8" ht="15.75">
      <c r="A66" s="4" t="s">
        <v>52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53</v>
      </c>
      <c r="B67" s="60"/>
      <c r="C67" s="60"/>
      <c r="D67" s="60"/>
      <c r="E67" s="60"/>
      <c r="F67" s="61"/>
      <c r="G67" s="60"/>
      <c r="H67" s="2"/>
    </row>
    <row r="68" spans="1:8" ht="15.75">
      <c r="A68" s="4" t="s">
        <v>54</v>
      </c>
      <c r="B68" s="60"/>
      <c r="C68" s="60"/>
      <c r="D68" s="60"/>
      <c r="E68" s="60"/>
      <c r="F68" s="61"/>
      <c r="G68" s="60"/>
      <c r="H68" s="2"/>
    </row>
    <row r="69" spans="1:8" ht="15.75">
      <c r="A69" s="4"/>
      <c r="B69" s="60"/>
      <c r="C69" s="60"/>
      <c r="D69" s="60"/>
      <c r="E69" s="60"/>
      <c r="F69" s="61"/>
      <c r="G69" s="60"/>
      <c r="H69" s="2"/>
    </row>
    <row r="70" spans="1:8" ht="18">
      <c r="A70" s="62" t="s">
        <v>55</v>
      </c>
      <c r="B70" s="59"/>
      <c r="C70" s="59"/>
      <c r="D70" s="59"/>
      <c r="E70" s="59"/>
      <c r="F70" s="57"/>
      <c r="G70" s="59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77" customWidth="1"/>
    <col min="2" max="2" width="15.6640625" style="77" customWidth="1"/>
    <col min="3" max="3" width="3.6640625" style="77" customWidth="1"/>
    <col min="4" max="4" width="7.6640625" style="77" customWidth="1"/>
    <col min="5" max="6" width="14.6640625" style="77" customWidth="1"/>
    <col min="7" max="7" width="11.6640625" style="77" customWidth="1"/>
    <col min="8" max="16384" width="8.88671875" style="77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  FEBRUARY 2018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79</v>
      </c>
      <c r="E5" s="7"/>
      <c r="F5" s="8"/>
      <c r="G5" s="5"/>
      <c r="H5" s="2"/>
    </row>
    <row r="6" spans="1:8" ht="15.75" customHeight="1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 customHeight="1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 customHeight="1">
      <c r="A11" s="112" t="s">
        <v>80</v>
      </c>
      <c r="B11" s="13"/>
      <c r="C11" s="14"/>
      <c r="D11" s="15"/>
      <c r="E11" s="16"/>
      <c r="F11" s="16"/>
      <c r="G11" s="17"/>
      <c r="H11" s="18"/>
    </row>
    <row r="12" spans="1:8" ht="15.75" customHeight="1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 customHeight="1">
      <c r="A13" s="112" t="s">
        <v>138</v>
      </c>
      <c r="B13" s="13"/>
      <c r="C13" s="14"/>
      <c r="D13" s="15">
        <v>1</v>
      </c>
      <c r="E13" s="16">
        <v>86806</v>
      </c>
      <c r="F13" s="16">
        <v>28422.5</v>
      </c>
      <c r="G13" s="17">
        <f>F13/E13</f>
        <v>0.32742552358131927</v>
      </c>
      <c r="H13" s="18"/>
    </row>
    <row r="14" spans="1:8" ht="15.75" customHeight="1">
      <c r="A14" s="112" t="s">
        <v>115</v>
      </c>
      <c r="B14" s="13"/>
      <c r="C14" s="14"/>
      <c r="D14" s="15">
        <v>1</v>
      </c>
      <c r="E14" s="16">
        <v>65361</v>
      </c>
      <c r="F14" s="16">
        <v>12700.5</v>
      </c>
      <c r="G14" s="17">
        <f>F14/E14</f>
        <v>0.19431312250424565</v>
      </c>
      <c r="H14" s="18"/>
    </row>
    <row r="15" spans="1:8" ht="15.75" customHeight="1">
      <c r="A15" s="112" t="s">
        <v>13</v>
      </c>
      <c r="B15" s="13"/>
      <c r="C15" s="14"/>
      <c r="D15" s="15"/>
      <c r="E15" s="16"/>
      <c r="F15" s="16"/>
      <c r="G15" s="17"/>
      <c r="H15" s="18"/>
    </row>
    <row r="16" spans="1:8" ht="15.75" customHeight="1">
      <c r="A16" s="112" t="s">
        <v>81</v>
      </c>
      <c r="B16" s="13"/>
      <c r="C16" s="14"/>
      <c r="D16" s="15"/>
      <c r="E16" s="16"/>
      <c r="F16" s="16"/>
      <c r="G16" s="17"/>
      <c r="H16" s="18"/>
    </row>
    <row r="17" spans="1:8" ht="15.75" customHeight="1">
      <c r="A17" s="112" t="s">
        <v>27</v>
      </c>
      <c r="B17" s="13"/>
      <c r="C17" s="14"/>
      <c r="D17" s="15"/>
      <c r="E17" s="16"/>
      <c r="F17" s="16"/>
      <c r="G17" s="17"/>
      <c r="H17" s="18"/>
    </row>
    <row r="18" spans="1:8" ht="15.75" customHeight="1">
      <c r="A18" s="112" t="s">
        <v>15</v>
      </c>
      <c r="B18" s="13"/>
      <c r="C18" s="14"/>
      <c r="D18" s="15">
        <v>2</v>
      </c>
      <c r="E18" s="16">
        <v>233935</v>
      </c>
      <c r="F18" s="16">
        <v>68334</v>
      </c>
      <c r="G18" s="17">
        <f>F18/E18</f>
        <v>0.2921067817983628</v>
      </c>
      <c r="H18" s="18"/>
    </row>
    <row r="19" spans="1:8" ht="15.75" customHeight="1">
      <c r="A19" s="112" t="s">
        <v>16</v>
      </c>
      <c r="B19" s="13"/>
      <c r="C19" s="14"/>
      <c r="D19" s="15"/>
      <c r="E19" s="16"/>
      <c r="F19" s="16"/>
      <c r="G19" s="17"/>
      <c r="H19" s="18"/>
    </row>
    <row r="20" spans="1:8" ht="15.75" customHeight="1">
      <c r="A20" s="112" t="s">
        <v>17</v>
      </c>
      <c r="B20" s="13"/>
      <c r="C20" s="14"/>
      <c r="D20" s="15"/>
      <c r="E20" s="16"/>
      <c r="F20" s="16"/>
      <c r="G20" s="17"/>
      <c r="H20" s="18"/>
    </row>
    <row r="21" spans="1:8" ht="15.75" customHeight="1">
      <c r="A21" s="112" t="s">
        <v>82</v>
      </c>
      <c r="B21" s="13"/>
      <c r="C21" s="14"/>
      <c r="D21" s="15"/>
      <c r="E21" s="16"/>
      <c r="F21" s="16"/>
      <c r="G21" s="17"/>
      <c r="H21" s="18"/>
    </row>
    <row r="22" spans="1:8" ht="15.75" customHeight="1">
      <c r="A22" s="112" t="s">
        <v>19</v>
      </c>
      <c r="B22" s="13"/>
      <c r="C22" s="14"/>
      <c r="D22" s="15"/>
      <c r="E22" s="16"/>
      <c r="F22" s="16"/>
      <c r="G22" s="17"/>
      <c r="H22" s="18"/>
    </row>
    <row r="23" spans="1:8" ht="15.75" customHeight="1">
      <c r="A23" s="112" t="s">
        <v>20</v>
      </c>
      <c r="B23" s="13"/>
      <c r="C23" s="14"/>
      <c r="D23" s="15"/>
      <c r="E23" s="16"/>
      <c r="F23" s="16"/>
      <c r="G23" s="17"/>
      <c r="H23" s="18"/>
    </row>
    <row r="24" spans="1:8" ht="15.75" customHeight="1">
      <c r="A24" s="112" t="s">
        <v>21</v>
      </c>
      <c r="B24" s="13"/>
      <c r="C24" s="14"/>
      <c r="D24" s="15"/>
      <c r="E24" s="16"/>
      <c r="F24" s="16"/>
      <c r="G24" s="17"/>
      <c r="H24" s="18"/>
    </row>
    <row r="25" spans="1:8" ht="15.75" customHeight="1">
      <c r="A25" s="113" t="s">
        <v>22</v>
      </c>
      <c r="B25" s="13"/>
      <c r="C25" s="14"/>
      <c r="D25" s="15">
        <v>1</v>
      </c>
      <c r="E25" s="16">
        <v>21631</v>
      </c>
      <c r="F25" s="16">
        <v>8268.5</v>
      </c>
      <c r="G25" s="17">
        <f>F25/E25</f>
        <v>0.38225232305487494</v>
      </c>
      <c r="H25" s="18"/>
    </row>
    <row r="26" spans="1:8" ht="15.75" customHeight="1">
      <c r="A26" s="113" t="s">
        <v>23</v>
      </c>
      <c r="B26" s="13"/>
      <c r="C26" s="14"/>
      <c r="D26" s="15"/>
      <c r="E26" s="16"/>
      <c r="F26" s="16"/>
      <c r="G26" s="17"/>
      <c r="H26" s="18"/>
    </row>
    <row r="27" spans="1:8" ht="15.75" customHeight="1">
      <c r="A27" s="114" t="s">
        <v>24</v>
      </c>
      <c r="B27" s="13"/>
      <c r="C27" s="14"/>
      <c r="D27" s="15"/>
      <c r="E27" s="16"/>
      <c r="F27" s="16"/>
      <c r="G27" s="17"/>
      <c r="H27" s="18"/>
    </row>
    <row r="28" spans="1:8" ht="15.75" customHeight="1">
      <c r="A28" s="114" t="s">
        <v>25</v>
      </c>
      <c r="B28" s="13"/>
      <c r="C28" s="14"/>
      <c r="D28" s="15"/>
      <c r="E28" s="16"/>
      <c r="F28" s="16"/>
      <c r="G28" s="17"/>
      <c r="H28" s="18"/>
    </row>
    <row r="29" spans="1:8" ht="15.75" customHeight="1">
      <c r="A29" s="114" t="s">
        <v>26</v>
      </c>
      <c r="B29" s="13"/>
      <c r="C29" s="14"/>
      <c r="D29" s="15"/>
      <c r="E29" s="16"/>
      <c r="F29" s="16"/>
      <c r="G29" s="17"/>
      <c r="H29" s="18"/>
    </row>
    <row r="30" spans="1:8" ht="15.75" customHeight="1">
      <c r="A30" s="114" t="s">
        <v>133</v>
      </c>
      <c r="B30" s="13"/>
      <c r="C30" s="14"/>
      <c r="D30" s="15">
        <v>1</v>
      </c>
      <c r="E30" s="16">
        <v>65933</v>
      </c>
      <c r="F30" s="16">
        <v>21161.5</v>
      </c>
      <c r="G30" s="17">
        <f>F30/E30</f>
        <v>0.3209546054327878</v>
      </c>
      <c r="H30" s="18"/>
    </row>
    <row r="31" spans="1:8" ht="15.75" customHeight="1">
      <c r="A31" s="114" t="s">
        <v>29</v>
      </c>
      <c r="B31" s="13"/>
      <c r="C31" s="14"/>
      <c r="D31" s="15"/>
      <c r="E31" s="16"/>
      <c r="F31" s="16"/>
      <c r="G31" s="17"/>
      <c r="H31" s="18"/>
    </row>
    <row r="32" spans="1:8" ht="15.75" customHeight="1">
      <c r="A32" s="114" t="s">
        <v>59</v>
      </c>
      <c r="B32" s="13"/>
      <c r="C32" s="14"/>
      <c r="D32" s="15"/>
      <c r="E32" s="16"/>
      <c r="F32" s="16"/>
      <c r="G32" s="17"/>
      <c r="H32" s="18"/>
    </row>
    <row r="33" spans="1:8" ht="15.75" customHeight="1">
      <c r="A33" s="114" t="s">
        <v>74</v>
      </c>
      <c r="B33" s="13"/>
      <c r="C33" s="14"/>
      <c r="D33" s="15">
        <v>6</v>
      </c>
      <c r="E33" s="16">
        <v>189554</v>
      </c>
      <c r="F33" s="16">
        <v>41065.5</v>
      </c>
      <c r="G33" s="17">
        <f>F33/E33</f>
        <v>0.21664275087837767</v>
      </c>
      <c r="H33" s="18"/>
    </row>
    <row r="34" spans="1:8" ht="15.75" customHeight="1">
      <c r="A34" s="114" t="s">
        <v>140</v>
      </c>
      <c r="B34" s="13"/>
      <c r="C34" s="14"/>
      <c r="D34" s="15"/>
      <c r="E34" s="16"/>
      <c r="F34" s="16"/>
      <c r="G34" s="17"/>
      <c r="H34" s="18"/>
    </row>
    <row r="35" spans="1:8" ht="15.75" customHeight="1">
      <c r="A35" s="20" t="s">
        <v>30</v>
      </c>
      <c r="B35" s="13"/>
      <c r="C35" s="14"/>
      <c r="D35" s="21"/>
      <c r="E35" s="70"/>
      <c r="F35" s="16"/>
      <c r="G35" s="23"/>
      <c r="H35" s="18"/>
    </row>
    <row r="36" spans="1:8" ht="15.75" customHeight="1">
      <c r="A36" s="20" t="s">
        <v>49</v>
      </c>
      <c r="B36" s="13"/>
      <c r="C36" s="14"/>
      <c r="D36" s="21"/>
      <c r="E36" s="70"/>
      <c r="F36" s="16"/>
      <c r="G36" s="23"/>
      <c r="H36" s="18"/>
    </row>
    <row r="37" spans="1:8" ht="15.75" customHeight="1">
      <c r="A37" s="20" t="s">
        <v>32</v>
      </c>
      <c r="B37" s="13"/>
      <c r="C37" s="14"/>
      <c r="D37" s="21"/>
      <c r="E37" s="22"/>
      <c r="F37" s="19"/>
      <c r="G37" s="23"/>
      <c r="H37" s="18"/>
    </row>
    <row r="38" spans="1:8" ht="15.75" customHeight="1">
      <c r="A38" s="24"/>
      <c r="B38" s="25"/>
      <c r="C38" s="14"/>
      <c r="D38" s="21"/>
      <c r="E38" s="26"/>
      <c r="F38" s="26"/>
      <c r="G38" s="23"/>
      <c r="H38" s="18"/>
    </row>
    <row r="39" spans="1:8" ht="15.75" customHeight="1">
      <c r="A39" s="27" t="s">
        <v>33</v>
      </c>
      <c r="B39" s="28"/>
      <c r="C39" s="29"/>
      <c r="D39" s="30">
        <f>SUM(D9:D38)</f>
        <v>12</v>
      </c>
      <c r="E39" s="31">
        <f>SUM(E9:E38)</f>
        <v>663220</v>
      </c>
      <c r="F39" s="31">
        <f>SUM(F9:F38)</f>
        <v>179952.5</v>
      </c>
      <c r="G39" s="32">
        <f>F39/E39</f>
        <v>0.27133153403093996</v>
      </c>
      <c r="H39" s="18"/>
    </row>
    <row r="40" spans="1:8" ht="15.75" customHeight="1">
      <c r="A40" s="33"/>
      <c r="B40" s="33"/>
      <c r="C40" s="33"/>
      <c r="D40" s="34"/>
      <c r="E40" s="35"/>
      <c r="F40" s="36"/>
      <c r="G40" s="36"/>
      <c r="H40" s="2"/>
    </row>
    <row r="41" spans="1:8" ht="15.75" customHeight="1">
      <c r="A41" s="37" t="s">
        <v>34</v>
      </c>
      <c r="B41" s="38"/>
      <c r="C41" s="38"/>
      <c r="D41" s="39"/>
      <c r="E41" s="40"/>
      <c r="F41" s="41"/>
      <c r="G41" s="41"/>
      <c r="H41" s="2"/>
    </row>
    <row r="42" spans="1:8" ht="15.75" customHeight="1">
      <c r="A42" s="42"/>
      <c r="B42" s="42"/>
      <c r="C42" s="42"/>
      <c r="D42" s="43"/>
      <c r="E42" s="39" t="s">
        <v>35</v>
      </c>
      <c r="F42" s="39" t="s">
        <v>35</v>
      </c>
      <c r="G42" s="39" t="s">
        <v>5</v>
      </c>
      <c r="H42" s="2"/>
    </row>
    <row r="43" spans="1:8" ht="15.75" customHeight="1">
      <c r="A43" s="42"/>
      <c r="B43" s="42"/>
      <c r="C43" s="42"/>
      <c r="D43" s="43" t="s">
        <v>6</v>
      </c>
      <c r="E43" s="44" t="s">
        <v>36</v>
      </c>
      <c r="F43" s="41" t="s">
        <v>8</v>
      </c>
      <c r="G43" s="41" t="s">
        <v>37</v>
      </c>
      <c r="H43" s="2"/>
    </row>
    <row r="44" spans="1:8" ht="15.75" customHeight="1">
      <c r="A44" s="45" t="s">
        <v>38</v>
      </c>
      <c r="B44" s="46"/>
      <c r="C44" s="14"/>
      <c r="D44" s="15">
        <v>24</v>
      </c>
      <c r="E44" s="16">
        <v>990025.7</v>
      </c>
      <c r="F44" s="16">
        <v>21104.44</v>
      </c>
      <c r="G44" s="17">
        <f>1-(+F44/E44)</f>
        <v>0.9786829372207206</v>
      </c>
      <c r="H44" s="18"/>
    </row>
    <row r="45" spans="1:8" ht="15.75" customHeight="1">
      <c r="A45" s="45" t="s">
        <v>39</v>
      </c>
      <c r="B45" s="46"/>
      <c r="C45" s="14"/>
      <c r="D45" s="15"/>
      <c r="E45" s="16"/>
      <c r="F45" s="16"/>
      <c r="G45" s="17"/>
      <c r="H45" s="18"/>
    </row>
    <row r="46" spans="1:8" ht="15.75" customHeight="1">
      <c r="A46" s="45" t="s">
        <v>40</v>
      </c>
      <c r="B46" s="46"/>
      <c r="C46" s="14"/>
      <c r="D46" s="15">
        <v>40</v>
      </c>
      <c r="E46" s="16">
        <v>1441735.47</v>
      </c>
      <c r="F46" s="16">
        <v>128715.3</v>
      </c>
      <c r="G46" s="17">
        <f>1-(+F46/E46)</f>
        <v>0.9107219717636551</v>
      </c>
      <c r="H46" s="18"/>
    </row>
    <row r="47" spans="1:8" ht="15.75" customHeight="1">
      <c r="A47" s="45" t="s">
        <v>41</v>
      </c>
      <c r="B47" s="46"/>
      <c r="C47" s="14"/>
      <c r="D47" s="15">
        <v>12</v>
      </c>
      <c r="E47" s="16">
        <v>968089</v>
      </c>
      <c r="F47" s="16">
        <v>70226.11</v>
      </c>
      <c r="G47" s="17">
        <f>1-(+F47/E47)</f>
        <v>0.9274590352746493</v>
      </c>
      <c r="H47" s="18"/>
    </row>
    <row r="48" spans="1:8" ht="15.75" customHeight="1">
      <c r="A48" s="45" t="s">
        <v>42</v>
      </c>
      <c r="B48" s="46"/>
      <c r="C48" s="14"/>
      <c r="D48" s="15">
        <v>25</v>
      </c>
      <c r="E48" s="16">
        <v>1147174.74</v>
      </c>
      <c r="F48" s="16">
        <v>117531.63</v>
      </c>
      <c r="G48" s="17">
        <f>1-(+F48/E48)</f>
        <v>0.8975468811316399</v>
      </c>
      <c r="H48" s="18"/>
    </row>
    <row r="49" spans="1:8" ht="15.75" customHeight="1">
      <c r="A49" s="45" t="s">
        <v>43</v>
      </c>
      <c r="B49" s="46"/>
      <c r="C49" s="14"/>
      <c r="D49" s="15"/>
      <c r="E49" s="16"/>
      <c r="F49" s="16"/>
      <c r="G49" s="17"/>
      <c r="H49" s="18"/>
    </row>
    <row r="50" spans="1:8" ht="15.75" customHeight="1">
      <c r="A50" s="45" t="s">
        <v>44</v>
      </c>
      <c r="B50" s="46"/>
      <c r="C50" s="14"/>
      <c r="D50" s="15">
        <v>12</v>
      </c>
      <c r="E50" s="16">
        <v>854005.5</v>
      </c>
      <c r="F50" s="16">
        <v>41038</v>
      </c>
      <c r="G50" s="17">
        <f>1-(+F50/E50)</f>
        <v>0.9519464453097785</v>
      </c>
      <c r="H50" s="18"/>
    </row>
    <row r="51" spans="1:8" ht="15.75" customHeight="1">
      <c r="A51" s="45" t="s">
        <v>45</v>
      </c>
      <c r="B51" s="46"/>
      <c r="C51" s="14"/>
      <c r="D51" s="15"/>
      <c r="E51" s="16"/>
      <c r="F51" s="16"/>
      <c r="G51" s="17"/>
      <c r="H51" s="18"/>
    </row>
    <row r="52" spans="1:8" ht="15.75" customHeight="1">
      <c r="A52" s="45" t="s">
        <v>46</v>
      </c>
      <c r="B52" s="46"/>
      <c r="C52" s="14"/>
      <c r="D52" s="15"/>
      <c r="E52" s="16"/>
      <c r="F52" s="16"/>
      <c r="G52" s="17"/>
      <c r="H52" s="18"/>
    </row>
    <row r="53" spans="1:8" ht="15.75" customHeight="1">
      <c r="A53" s="45" t="s">
        <v>68</v>
      </c>
      <c r="B53" s="48"/>
      <c r="C53" s="14"/>
      <c r="D53" s="15">
        <v>324</v>
      </c>
      <c r="E53" s="16">
        <v>16319823.65</v>
      </c>
      <c r="F53" s="16">
        <v>2069273.67</v>
      </c>
      <c r="G53" s="17">
        <f>1-(+F53/E53)</f>
        <v>0.8732049001031944</v>
      </c>
      <c r="H53" s="18"/>
    </row>
    <row r="54" spans="1:8" ht="15.75" customHeight="1">
      <c r="A54" s="45" t="s">
        <v>69</v>
      </c>
      <c r="B54" s="48"/>
      <c r="C54" s="14"/>
      <c r="D54" s="15"/>
      <c r="E54" s="16"/>
      <c r="F54" s="16"/>
      <c r="G54" s="17"/>
      <c r="H54" s="18"/>
    </row>
    <row r="55" spans="1:8" ht="15.75" customHeight="1">
      <c r="A55" s="49" t="s">
        <v>47</v>
      </c>
      <c r="B55" s="48"/>
      <c r="C55" s="14"/>
      <c r="D55" s="21"/>
      <c r="E55" s="71"/>
      <c r="F55" s="16"/>
      <c r="G55" s="23"/>
      <c r="H55" s="18"/>
    </row>
    <row r="56" spans="1:8" ht="15.75" customHeight="1">
      <c r="A56" s="20" t="s">
        <v>48</v>
      </c>
      <c r="B56" s="46"/>
      <c r="C56" s="14"/>
      <c r="D56" s="21"/>
      <c r="E56" s="71"/>
      <c r="F56" s="16"/>
      <c r="G56" s="23"/>
      <c r="H56" s="18"/>
    </row>
    <row r="57" spans="1:8" ht="15.75" customHeight="1">
      <c r="A57" s="20" t="s">
        <v>31</v>
      </c>
      <c r="B57" s="46"/>
      <c r="C57" s="14"/>
      <c r="D57" s="21"/>
      <c r="E57" s="70"/>
      <c r="F57" s="16"/>
      <c r="G57" s="23"/>
      <c r="H57" s="18"/>
    </row>
    <row r="58" spans="1:8" ht="15.75" customHeight="1">
      <c r="A58" s="20" t="s">
        <v>32</v>
      </c>
      <c r="B58" s="46"/>
      <c r="C58" s="14"/>
      <c r="D58" s="21"/>
      <c r="E58" s="70"/>
      <c r="F58" s="16"/>
      <c r="G58" s="23"/>
      <c r="H58" s="18"/>
    </row>
    <row r="59" spans="1:8" ht="15.75" customHeight="1">
      <c r="A59" s="50"/>
      <c r="B59" s="25"/>
      <c r="C59" s="14"/>
      <c r="D59" s="21"/>
      <c r="E59" s="26"/>
      <c r="F59" s="26"/>
      <c r="G59" s="23"/>
      <c r="H59" s="18"/>
    </row>
    <row r="60" spans="1:8" ht="15.75" customHeight="1">
      <c r="A60" s="28" t="s">
        <v>50</v>
      </c>
      <c r="B60" s="28"/>
      <c r="C60" s="29"/>
      <c r="D60" s="30">
        <f>SUM(D44:D56)</f>
        <v>437</v>
      </c>
      <c r="E60" s="31">
        <f>SUM(E44:E59)</f>
        <v>21720854.060000002</v>
      </c>
      <c r="F60" s="31">
        <f>SUM(F44:F59)</f>
        <v>2447889.15</v>
      </c>
      <c r="G60" s="32">
        <f>1-(F60/E60)</f>
        <v>0.8873023526957945</v>
      </c>
      <c r="H60" s="18"/>
    </row>
    <row r="61" spans="1:8" ht="15.75" customHeight="1">
      <c r="A61" s="51"/>
      <c r="B61" s="51"/>
      <c r="C61" s="51"/>
      <c r="D61" s="74"/>
      <c r="E61" s="53"/>
      <c r="F61" s="54"/>
      <c r="G61" s="54"/>
      <c r="H61" s="2"/>
    </row>
    <row r="62" spans="1:8" ht="15.75" customHeight="1">
      <c r="A62" s="55" t="s">
        <v>51</v>
      </c>
      <c r="B62" s="56"/>
      <c r="C62" s="56"/>
      <c r="D62" s="75"/>
      <c r="E62" s="56"/>
      <c r="F62" s="57">
        <f>F60+F39</f>
        <v>2627841.65</v>
      </c>
      <c r="G62" s="56"/>
      <c r="H62" s="2"/>
    </row>
    <row r="63" spans="1:8" ht="15.75" customHeight="1">
      <c r="A63" s="58"/>
      <c r="B63" s="59"/>
      <c r="C63" s="59"/>
      <c r="D63" s="76"/>
      <c r="E63" s="59"/>
      <c r="F63" s="57"/>
      <c r="G63" s="59"/>
      <c r="H63" s="2"/>
    </row>
    <row r="64" spans="1:8" ht="15.75" customHeight="1">
      <c r="A64" s="4" t="s">
        <v>52</v>
      </c>
      <c r="B64" s="60"/>
      <c r="C64" s="60"/>
      <c r="D64" s="60"/>
      <c r="E64" s="60"/>
      <c r="F64" s="61"/>
      <c r="G64" s="60"/>
      <c r="H64" s="2"/>
    </row>
    <row r="65" spans="1:8" ht="15.75" customHeight="1">
      <c r="A65" s="4" t="s">
        <v>53</v>
      </c>
      <c r="B65" s="60"/>
      <c r="C65" s="60"/>
      <c r="D65" s="60"/>
      <c r="E65" s="60"/>
      <c r="F65" s="61"/>
      <c r="G65" s="60"/>
      <c r="H65" s="2"/>
    </row>
    <row r="66" spans="1:8" ht="15.75" customHeight="1">
      <c r="A66" s="4" t="s">
        <v>54</v>
      </c>
      <c r="B66" s="60"/>
      <c r="C66" s="60"/>
      <c r="D66" s="60"/>
      <c r="E66" s="60"/>
      <c r="F66" s="61"/>
      <c r="G66" s="60"/>
      <c r="H66" s="2"/>
    </row>
    <row r="67" spans="1:8" ht="15.75" customHeight="1">
      <c r="A67" s="4"/>
      <c r="B67" s="60"/>
      <c r="C67" s="60"/>
      <c r="D67" s="60"/>
      <c r="E67" s="60"/>
      <c r="F67" s="61"/>
      <c r="G67" s="60"/>
      <c r="H67" s="2"/>
    </row>
    <row r="68" spans="1:8" ht="15.75" customHeight="1">
      <c r="A68" s="62" t="s">
        <v>55</v>
      </c>
      <c r="B68" s="59"/>
      <c r="C68" s="59"/>
      <c r="D68" s="59"/>
      <c r="E68" s="59"/>
      <c r="F68" s="57"/>
      <c r="G68" s="59"/>
      <c r="H68" s="2"/>
    </row>
  </sheetData>
  <sheetProtection/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FEBRUARY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83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19"/>
      <c r="H9" s="18"/>
    </row>
    <row r="10" spans="1:8" ht="15.75">
      <c r="A10" s="112" t="s">
        <v>11</v>
      </c>
      <c r="B10" s="13"/>
      <c r="C10" s="14"/>
      <c r="D10" s="15">
        <v>5</v>
      </c>
      <c r="E10" s="16">
        <v>1440851</v>
      </c>
      <c r="F10" s="16">
        <v>-130928.5</v>
      </c>
      <c r="G10" s="119">
        <f>F10/E10</f>
        <v>-0.0908688684673155</v>
      </c>
      <c r="H10" s="18"/>
    </row>
    <row r="11" spans="1:8" ht="15.75">
      <c r="A11" s="112" t="s">
        <v>84</v>
      </c>
      <c r="B11" s="13"/>
      <c r="C11" s="14"/>
      <c r="D11" s="15">
        <v>1</v>
      </c>
      <c r="E11" s="16">
        <v>288110</v>
      </c>
      <c r="F11" s="16">
        <v>81928.6</v>
      </c>
      <c r="G11" s="119">
        <f>F11/E11</f>
        <v>0.28436569365867204</v>
      </c>
      <c r="H11" s="18"/>
    </row>
    <row r="12" spans="1:8" ht="15.75">
      <c r="A12" s="112" t="s">
        <v>27</v>
      </c>
      <c r="B12" s="13"/>
      <c r="C12" s="14"/>
      <c r="D12" s="15">
        <v>1</v>
      </c>
      <c r="E12" s="16">
        <v>278142</v>
      </c>
      <c r="F12" s="16">
        <v>74935.23</v>
      </c>
      <c r="G12" s="119">
        <f>F12/E12</f>
        <v>0.26941357292318313</v>
      </c>
      <c r="H12" s="18"/>
    </row>
    <row r="13" spans="1:8" ht="15.75">
      <c r="A13" s="112" t="s">
        <v>85</v>
      </c>
      <c r="B13" s="13"/>
      <c r="C13" s="14"/>
      <c r="D13" s="15">
        <v>25</v>
      </c>
      <c r="E13" s="16">
        <v>3610198</v>
      </c>
      <c r="F13" s="16">
        <v>412207.5</v>
      </c>
      <c r="G13" s="119">
        <f>F13/E13</f>
        <v>0.11417864061749522</v>
      </c>
      <c r="H13" s="18"/>
    </row>
    <row r="14" spans="1:8" ht="15.75">
      <c r="A14" s="112" t="s">
        <v>147</v>
      </c>
      <c r="B14" s="13"/>
      <c r="C14" s="14"/>
      <c r="D14" s="15">
        <v>1</v>
      </c>
      <c r="E14" s="16">
        <v>249632</v>
      </c>
      <c r="F14" s="16">
        <v>102311</v>
      </c>
      <c r="G14" s="119">
        <f>F14/E14</f>
        <v>0.4098472952185617</v>
      </c>
      <c r="H14" s="18"/>
    </row>
    <row r="15" spans="1:8" ht="15.75">
      <c r="A15" s="112" t="s">
        <v>134</v>
      </c>
      <c r="B15" s="13"/>
      <c r="C15" s="14"/>
      <c r="D15" s="15"/>
      <c r="E15" s="16"/>
      <c r="F15" s="16"/>
      <c r="G15" s="119"/>
      <c r="H15" s="18"/>
    </row>
    <row r="16" spans="1:8" ht="15.75">
      <c r="A16" s="112" t="s">
        <v>145</v>
      </c>
      <c r="B16" s="13"/>
      <c r="C16" s="14"/>
      <c r="D16" s="15">
        <v>1</v>
      </c>
      <c r="E16" s="16">
        <v>310369</v>
      </c>
      <c r="F16" s="16">
        <v>78110</v>
      </c>
      <c r="G16" s="119">
        <f aca="true" t="shared" si="0" ref="G16:G22">F16/E16</f>
        <v>0.2516681756232098</v>
      </c>
      <c r="H16" s="18"/>
    </row>
    <row r="17" spans="1:8" ht="15.75">
      <c r="A17" s="112" t="s">
        <v>61</v>
      </c>
      <c r="B17" s="13"/>
      <c r="C17" s="14"/>
      <c r="D17" s="15"/>
      <c r="E17" s="16"/>
      <c r="F17" s="16"/>
      <c r="G17" s="119"/>
      <c r="H17" s="18"/>
    </row>
    <row r="18" spans="1:8" ht="15.75">
      <c r="A18" s="112" t="s">
        <v>15</v>
      </c>
      <c r="B18" s="13"/>
      <c r="C18" s="14"/>
      <c r="D18" s="15">
        <v>2</v>
      </c>
      <c r="E18" s="16">
        <v>1421506</v>
      </c>
      <c r="F18" s="16">
        <v>332043</v>
      </c>
      <c r="G18" s="119">
        <f t="shared" si="0"/>
        <v>0.23358536650566372</v>
      </c>
      <c r="H18" s="18"/>
    </row>
    <row r="19" spans="1:8" ht="15.75">
      <c r="A19" s="112" t="s">
        <v>16</v>
      </c>
      <c r="B19" s="13"/>
      <c r="C19" s="14"/>
      <c r="D19" s="15">
        <v>2</v>
      </c>
      <c r="E19" s="16">
        <v>1468829</v>
      </c>
      <c r="F19" s="16">
        <v>-37430</v>
      </c>
      <c r="G19" s="119">
        <f t="shared" si="0"/>
        <v>-0.025482884665267366</v>
      </c>
      <c r="H19" s="18"/>
    </row>
    <row r="20" spans="1:8" ht="15.75">
      <c r="A20" s="112" t="s">
        <v>135</v>
      </c>
      <c r="B20" s="13"/>
      <c r="C20" s="14"/>
      <c r="D20" s="15"/>
      <c r="E20" s="16"/>
      <c r="F20" s="16"/>
      <c r="G20" s="119"/>
      <c r="H20" s="18"/>
    </row>
    <row r="21" spans="1:8" ht="15.75">
      <c r="A21" s="112" t="s">
        <v>86</v>
      </c>
      <c r="B21" s="13"/>
      <c r="C21" s="14"/>
      <c r="D21" s="15">
        <v>2</v>
      </c>
      <c r="E21" s="16">
        <v>1756105</v>
      </c>
      <c r="F21" s="16">
        <v>204615.5</v>
      </c>
      <c r="G21" s="119">
        <f t="shared" si="0"/>
        <v>0.11651666614467814</v>
      </c>
      <c r="H21" s="18"/>
    </row>
    <row r="22" spans="1:8" ht="15.75">
      <c r="A22" s="112" t="s">
        <v>116</v>
      </c>
      <c r="B22" s="13"/>
      <c r="C22" s="14"/>
      <c r="D22" s="15">
        <v>2</v>
      </c>
      <c r="E22" s="16">
        <v>403360</v>
      </c>
      <c r="F22" s="16">
        <v>100271</v>
      </c>
      <c r="G22" s="119">
        <f t="shared" si="0"/>
        <v>0.2485893494644982</v>
      </c>
      <c r="H22" s="18"/>
    </row>
    <row r="23" spans="1:8" ht="15.75">
      <c r="A23" s="112" t="s">
        <v>82</v>
      </c>
      <c r="B23" s="13"/>
      <c r="C23" s="14"/>
      <c r="D23" s="15"/>
      <c r="E23" s="16"/>
      <c r="F23" s="16"/>
      <c r="G23" s="119"/>
      <c r="H23" s="18"/>
    </row>
    <row r="24" spans="1:8" ht="15.75">
      <c r="A24" s="112" t="s">
        <v>87</v>
      </c>
      <c r="B24" s="13"/>
      <c r="C24" s="14"/>
      <c r="D24" s="15"/>
      <c r="E24" s="16"/>
      <c r="F24" s="16"/>
      <c r="G24" s="119"/>
      <c r="H24" s="18"/>
    </row>
    <row r="25" spans="1:8" ht="15.75">
      <c r="A25" s="113" t="s">
        <v>22</v>
      </c>
      <c r="B25" s="13"/>
      <c r="C25" s="14"/>
      <c r="D25" s="15">
        <v>6</v>
      </c>
      <c r="E25" s="16">
        <v>1124504</v>
      </c>
      <c r="F25" s="16">
        <v>293411</v>
      </c>
      <c r="G25" s="119">
        <f>F25/E25</f>
        <v>0.26092481663026545</v>
      </c>
      <c r="H25" s="18"/>
    </row>
    <row r="26" spans="1:8" ht="15.75">
      <c r="A26" s="113" t="s">
        <v>23</v>
      </c>
      <c r="B26" s="13"/>
      <c r="C26" s="14"/>
      <c r="D26" s="15">
        <v>17</v>
      </c>
      <c r="E26" s="16">
        <v>231734</v>
      </c>
      <c r="F26" s="16">
        <v>231734</v>
      </c>
      <c r="G26" s="119">
        <f>F26/E26</f>
        <v>1</v>
      </c>
      <c r="H26" s="18"/>
    </row>
    <row r="27" spans="1:8" ht="15.75">
      <c r="A27" s="114" t="s">
        <v>24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25</v>
      </c>
      <c r="B28" s="13"/>
      <c r="C28" s="14"/>
      <c r="D28" s="15"/>
      <c r="E28" s="16">
        <v>65763</v>
      </c>
      <c r="F28" s="16">
        <v>-17487</v>
      </c>
      <c r="G28" s="119">
        <f>F28/E28</f>
        <v>-0.265909401943342</v>
      </c>
      <c r="H28" s="18"/>
    </row>
    <row r="29" spans="1:8" ht="15.75">
      <c r="A29" s="114" t="s">
        <v>26</v>
      </c>
      <c r="B29" s="13"/>
      <c r="C29" s="14"/>
      <c r="D29" s="15"/>
      <c r="E29" s="16"/>
      <c r="F29" s="16"/>
      <c r="G29" s="119"/>
      <c r="H29" s="18"/>
    </row>
    <row r="30" spans="1:8" ht="15.75">
      <c r="A30" s="114" t="s">
        <v>124</v>
      </c>
      <c r="B30" s="13"/>
      <c r="C30" s="14"/>
      <c r="D30" s="15"/>
      <c r="E30" s="16"/>
      <c r="F30" s="16"/>
      <c r="G30" s="119"/>
      <c r="H30" s="18"/>
    </row>
    <row r="31" spans="1:8" ht="15.75">
      <c r="A31" s="114" t="s">
        <v>88</v>
      </c>
      <c r="B31" s="13"/>
      <c r="C31" s="14"/>
      <c r="D31" s="15">
        <v>2</v>
      </c>
      <c r="E31" s="16">
        <v>250589</v>
      </c>
      <c r="F31" s="16">
        <v>68647</v>
      </c>
      <c r="G31" s="119">
        <f>F31/E31</f>
        <v>0.2739425912550032</v>
      </c>
      <c r="H31" s="18"/>
    </row>
    <row r="32" spans="1:8" ht="15.75">
      <c r="A32" s="114" t="s">
        <v>141</v>
      </c>
      <c r="B32" s="13"/>
      <c r="C32" s="14"/>
      <c r="D32" s="15"/>
      <c r="E32" s="16"/>
      <c r="F32" s="16"/>
      <c r="G32" s="119"/>
      <c r="H32" s="18"/>
    </row>
    <row r="33" spans="1:8" ht="15.75">
      <c r="A33" s="114" t="s">
        <v>29</v>
      </c>
      <c r="B33" s="13"/>
      <c r="C33" s="14"/>
      <c r="D33" s="15">
        <v>2</v>
      </c>
      <c r="E33" s="16">
        <v>551123</v>
      </c>
      <c r="F33" s="16">
        <v>147129.92</v>
      </c>
      <c r="G33" s="119">
        <f>F33/E33</f>
        <v>0.2669638538039603</v>
      </c>
      <c r="H33" s="18"/>
    </row>
    <row r="34" spans="1:8" ht="15.75">
      <c r="A34" s="114" t="s">
        <v>89</v>
      </c>
      <c r="B34" s="13"/>
      <c r="C34" s="14"/>
      <c r="D34" s="15">
        <v>4</v>
      </c>
      <c r="E34" s="16">
        <v>1920568</v>
      </c>
      <c r="F34" s="16">
        <v>404001</v>
      </c>
      <c r="G34" s="119">
        <f>F34/E34</f>
        <v>0.21035495749174202</v>
      </c>
      <c r="H34" s="18"/>
    </row>
    <row r="35" spans="1:8" ht="15">
      <c r="A35" s="20" t="s">
        <v>30</v>
      </c>
      <c r="B35" s="13"/>
      <c r="C35" s="14"/>
      <c r="D35" s="21"/>
      <c r="E35" s="70">
        <v>295020</v>
      </c>
      <c r="F35" s="16">
        <v>46862</v>
      </c>
      <c r="G35" s="120"/>
      <c r="H35" s="18"/>
    </row>
    <row r="36" spans="1:8" ht="15">
      <c r="A36" s="20" t="s">
        <v>49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32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33</v>
      </c>
      <c r="B39" s="28"/>
      <c r="C39" s="29"/>
      <c r="D39" s="30">
        <f>SUM(D9:D38)</f>
        <v>73</v>
      </c>
      <c r="E39" s="31">
        <f>SUM(E9:E38)</f>
        <v>15666403</v>
      </c>
      <c r="F39" s="31">
        <f>SUM(F9:F38)</f>
        <v>2392361.25</v>
      </c>
      <c r="G39" s="107">
        <f>F39/E39</f>
        <v>0.15270647959202888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34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35</v>
      </c>
      <c r="F42" s="39" t="s">
        <v>35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36</v>
      </c>
      <c r="F43" s="41" t="s">
        <v>8</v>
      </c>
      <c r="G43" s="110" t="s">
        <v>37</v>
      </c>
      <c r="H43" s="2"/>
    </row>
    <row r="44" spans="1:8" ht="15.75">
      <c r="A44" s="45" t="s">
        <v>38</v>
      </c>
      <c r="B44" s="46"/>
      <c r="C44" s="14"/>
      <c r="D44" s="15">
        <v>116</v>
      </c>
      <c r="E44" s="16">
        <v>18175101.25</v>
      </c>
      <c r="F44" s="16">
        <v>1041775.6</v>
      </c>
      <c r="G44" s="119">
        <f>1-(+F44/E44)</f>
        <v>0.9426811666317402</v>
      </c>
      <c r="H44" s="18"/>
    </row>
    <row r="45" spans="1:8" ht="15.75">
      <c r="A45" s="45" t="s">
        <v>39</v>
      </c>
      <c r="B45" s="46"/>
      <c r="C45" s="14"/>
      <c r="D45" s="15">
        <v>3</v>
      </c>
      <c r="E45" s="16">
        <v>1383034.53</v>
      </c>
      <c r="F45" s="16">
        <v>153996.38</v>
      </c>
      <c r="G45" s="119">
        <f>1-(+F45/E45)</f>
        <v>0.8886532644994771</v>
      </c>
      <c r="H45" s="18"/>
    </row>
    <row r="46" spans="1:8" ht="15.75">
      <c r="A46" s="45" t="s">
        <v>40</v>
      </c>
      <c r="B46" s="46"/>
      <c r="C46" s="14"/>
      <c r="D46" s="15">
        <v>385</v>
      </c>
      <c r="E46" s="16">
        <v>31969224.25</v>
      </c>
      <c r="F46" s="16">
        <v>1728277.24</v>
      </c>
      <c r="G46" s="119">
        <f>1-(+F46/E46)</f>
        <v>0.9459393438362834</v>
      </c>
      <c r="H46" s="18"/>
    </row>
    <row r="47" spans="1:8" ht="15.75">
      <c r="A47" s="45" t="s">
        <v>41</v>
      </c>
      <c r="B47" s="46"/>
      <c r="C47" s="14"/>
      <c r="D47" s="15">
        <v>37</v>
      </c>
      <c r="E47" s="16">
        <v>4018949</v>
      </c>
      <c r="F47" s="16">
        <v>378154.49</v>
      </c>
      <c r="G47" s="119">
        <f>1-(+F47/E47)</f>
        <v>0.9059071190005148</v>
      </c>
      <c r="H47" s="18"/>
    </row>
    <row r="48" spans="1:8" ht="15.75">
      <c r="A48" s="45" t="s">
        <v>42</v>
      </c>
      <c r="B48" s="46"/>
      <c r="C48" s="14"/>
      <c r="D48" s="15">
        <v>141</v>
      </c>
      <c r="E48" s="16">
        <v>22860950.64</v>
      </c>
      <c r="F48" s="16">
        <v>1604984.89</v>
      </c>
      <c r="G48" s="119">
        <f>1-(+F48/E48)</f>
        <v>0.9297936067806496</v>
      </c>
      <c r="H48" s="18"/>
    </row>
    <row r="49" spans="1:8" ht="15.75">
      <c r="A49" s="45" t="s">
        <v>43</v>
      </c>
      <c r="B49" s="46"/>
      <c r="C49" s="14"/>
      <c r="D49" s="15"/>
      <c r="E49" s="16"/>
      <c r="F49" s="16"/>
      <c r="G49" s="119"/>
      <c r="H49" s="18"/>
    </row>
    <row r="50" spans="1:8" ht="15.75">
      <c r="A50" s="45" t="s">
        <v>44</v>
      </c>
      <c r="B50" s="46"/>
      <c r="C50" s="14"/>
      <c r="D50" s="15">
        <v>49</v>
      </c>
      <c r="E50" s="16">
        <v>8015719.9</v>
      </c>
      <c r="F50" s="16">
        <v>539602.56</v>
      </c>
      <c r="G50" s="119">
        <f>1-(+F50/E50)</f>
        <v>0.9326819591088755</v>
      </c>
      <c r="H50" s="18"/>
    </row>
    <row r="51" spans="1:8" ht="15.75">
      <c r="A51" s="45" t="s">
        <v>45</v>
      </c>
      <c r="B51" s="46"/>
      <c r="C51" s="14"/>
      <c r="D51" s="15">
        <v>8</v>
      </c>
      <c r="E51" s="16">
        <v>1173940</v>
      </c>
      <c r="F51" s="16">
        <v>78030</v>
      </c>
      <c r="G51" s="119">
        <f>1-(+F51/E51)</f>
        <v>0.9335315263130994</v>
      </c>
      <c r="H51" s="18"/>
    </row>
    <row r="52" spans="1:8" ht="15.75">
      <c r="A52" s="78" t="s">
        <v>46</v>
      </c>
      <c r="B52" s="46"/>
      <c r="C52" s="14"/>
      <c r="D52" s="15">
        <v>6</v>
      </c>
      <c r="E52" s="16">
        <v>1000250</v>
      </c>
      <c r="F52" s="16">
        <v>92075</v>
      </c>
      <c r="G52" s="119">
        <f>1-(+F52/E52)</f>
        <v>0.9079480129967508</v>
      </c>
      <c r="H52" s="18"/>
    </row>
    <row r="53" spans="1:8" ht="15.75">
      <c r="A53" s="79" t="s">
        <v>67</v>
      </c>
      <c r="B53" s="46"/>
      <c r="C53" s="14"/>
      <c r="D53" s="15">
        <v>2</v>
      </c>
      <c r="E53" s="16">
        <v>218900</v>
      </c>
      <c r="F53" s="16">
        <v>73400</v>
      </c>
      <c r="G53" s="119">
        <f>1-(+F53/E53)</f>
        <v>0.6646870717222476</v>
      </c>
      <c r="H53" s="18"/>
    </row>
    <row r="54" spans="1:8" ht="15.75">
      <c r="A54" s="45" t="s">
        <v>117</v>
      </c>
      <c r="B54" s="46"/>
      <c r="C54" s="14"/>
      <c r="D54" s="15">
        <v>1662</v>
      </c>
      <c r="E54" s="16">
        <v>106794932.56</v>
      </c>
      <c r="F54" s="16">
        <v>12448359.52</v>
      </c>
      <c r="G54" s="119">
        <f>1-(+F54/E54)</f>
        <v>0.8834367959078376</v>
      </c>
      <c r="H54" s="18"/>
    </row>
    <row r="55" spans="1:8" ht="15.75">
      <c r="A55" s="126" t="s">
        <v>118</v>
      </c>
      <c r="B55" s="48"/>
      <c r="C55" s="14"/>
      <c r="D55" s="15"/>
      <c r="E55" s="16"/>
      <c r="F55" s="16"/>
      <c r="G55" s="119"/>
      <c r="H55" s="18"/>
    </row>
    <row r="56" spans="1:8" ht="15">
      <c r="A56" s="49" t="s">
        <v>47</v>
      </c>
      <c r="B56" s="48"/>
      <c r="C56" s="14"/>
      <c r="D56" s="21"/>
      <c r="E56" s="71"/>
      <c r="F56" s="16"/>
      <c r="G56" s="120"/>
      <c r="H56" s="18"/>
    </row>
    <row r="57" spans="1:8" ht="15">
      <c r="A57" s="20" t="s">
        <v>48</v>
      </c>
      <c r="B57" s="46"/>
      <c r="C57" s="14"/>
      <c r="D57" s="21"/>
      <c r="E57" s="71"/>
      <c r="F57" s="16"/>
      <c r="G57" s="120"/>
      <c r="H57" s="18"/>
    </row>
    <row r="58" spans="1:8" ht="15">
      <c r="A58" s="20" t="s">
        <v>31</v>
      </c>
      <c r="B58" s="46"/>
      <c r="C58" s="14"/>
      <c r="D58" s="21"/>
      <c r="E58" s="70"/>
      <c r="F58" s="16"/>
      <c r="G58" s="120"/>
      <c r="H58" s="18"/>
    </row>
    <row r="59" spans="1:8" ht="15">
      <c r="A59" s="20" t="s">
        <v>32</v>
      </c>
      <c r="B59" s="46"/>
      <c r="C59" s="14"/>
      <c r="D59" s="21"/>
      <c r="E59" s="70"/>
      <c r="F59" s="16"/>
      <c r="G59" s="120"/>
      <c r="H59" s="18"/>
    </row>
    <row r="60" spans="1:8" ht="15.75">
      <c r="A60" s="50"/>
      <c r="B60" s="25"/>
      <c r="C60" s="14"/>
      <c r="D60" s="21"/>
      <c r="E60" s="26"/>
      <c r="F60" s="26"/>
      <c r="G60" s="120"/>
      <c r="H60" s="2"/>
    </row>
    <row r="61" spans="1:8" ht="15.75">
      <c r="A61" s="28" t="s">
        <v>50</v>
      </c>
      <c r="B61" s="28"/>
      <c r="C61" s="29"/>
      <c r="D61" s="30">
        <f>SUM(D44:D57)</f>
        <v>2409</v>
      </c>
      <c r="E61" s="31">
        <f>SUM(E44:E60)</f>
        <v>195611002.13</v>
      </c>
      <c r="F61" s="31">
        <f>SUM(F44:F60)</f>
        <v>18138655.68</v>
      </c>
      <c r="G61" s="111">
        <f>1-(+F61/E61)</f>
        <v>0.9072718022887827</v>
      </c>
      <c r="H61" s="2"/>
    </row>
    <row r="62" spans="1:8" ht="15">
      <c r="A62" s="51"/>
      <c r="B62" s="51"/>
      <c r="C62" s="51"/>
      <c r="D62" s="52"/>
      <c r="E62" s="53"/>
      <c r="F62" s="54"/>
      <c r="G62" s="54"/>
      <c r="H62" s="2"/>
    </row>
    <row r="63" spans="1:8" ht="18">
      <c r="A63" s="55" t="s">
        <v>51</v>
      </c>
      <c r="B63" s="56"/>
      <c r="C63" s="56"/>
      <c r="D63" s="56"/>
      <c r="E63" s="56"/>
      <c r="F63" s="57">
        <f>F61+F39</f>
        <v>20531016.93</v>
      </c>
      <c r="G63" s="56"/>
      <c r="H63" s="2"/>
    </row>
    <row r="64" spans="1:8" ht="18">
      <c r="A64" s="55"/>
      <c r="B64" s="56"/>
      <c r="C64" s="56"/>
      <c r="D64" s="56"/>
      <c r="E64" s="56"/>
      <c r="F64" s="57"/>
      <c r="G64" s="56"/>
      <c r="H64" s="2"/>
    </row>
    <row r="65" spans="1:8" ht="15.75">
      <c r="A65" s="4" t="s">
        <v>53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54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55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64"/>
      <c r="F70" s="2"/>
      <c r="G70" s="2"/>
      <c r="H70" s="2"/>
    </row>
    <row r="71" spans="1:8" ht="18">
      <c r="A71" s="63"/>
      <c r="B71" s="59"/>
      <c r="C71" s="59"/>
      <c r="D71" s="59"/>
      <c r="E71" s="65"/>
      <c r="F71" s="2"/>
      <c r="G71" s="2"/>
      <c r="H71" s="2"/>
    </row>
    <row r="72" spans="1:8" ht="18">
      <c r="A72" s="63"/>
      <c r="B72" s="59"/>
      <c r="C72" s="59"/>
      <c r="D72" s="59"/>
      <c r="E72" s="66"/>
      <c r="F72" s="2"/>
      <c r="G72" s="2"/>
      <c r="H72" s="2"/>
    </row>
    <row r="73" spans="1:8" ht="18">
      <c r="A73" s="63"/>
      <c r="B73" s="59"/>
      <c r="C73" s="59"/>
      <c r="D73" s="59"/>
      <c r="E73" s="57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64"/>
      <c r="F75" s="2"/>
      <c r="G75" s="2"/>
      <c r="H75" s="2"/>
    </row>
    <row r="76" spans="1:8" ht="18">
      <c r="A76" s="63"/>
      <c r="B76" s="59"/>
      <c r="C76" s="59"/>
      <c r="D76" s="59"/>
      <c r="E76" s="65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7"/>
      <c r="F79" s="2"/>
      <c r="G79" s="2"/>
      <c r="H79" s="2"/>
    </row>
    <row r="80" spans="1:8" ht="18">
      <c r="A80" s="63"/>
      <c r="B80" s="59"/>
      <c r="C80" s="59"/>
      <c r="D80" s="59"/>
      <c r="E80" s="59"/>
      <c r="F80" s="2"/>
      <c r="G80" s="2"/>
      <c r="H80" s="2"/>
    </row>
    <row r="81" spans="1:8" ht="15.75">
      <c r="A81" s="6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FEBRUARY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2</v>
      </c>
      <c r="E9" s="121">
        <v>184080</v>
      </c>
      <c r="F9" s="122">
        <v>-146026.5</v>
      </c>
      <c r="G9" s="119">
        <f>F9/E9</f>
        <v>-0.7932773794002608</v>
      </c>
      <c r="H9" s="18"/>
    </row>
    <row r="10" spans="1:8" ht="15.75">
      <c r="A10" s="112" t="s">
        <v>11</v>
      </c>
      <c r="B10" s="13"/>
      <c r="C10" s="14"/>
      <c r="D10" s="15">
        <v>3</v>
      </c>
      <c r="E10" s="121">
        <v>641873</v>
      </c>
      <c r="F10" s="122">
        <v>80096</v>
      </c>
      <c r="G10" s="119">
        <f>F10/E10</f>
        <v>0.1247848094560762</v>
      </c>
      <c r="H10" s="18"/>
    </row>
    <row r="11" spans="1:8" ht="15.75">
      <c r="A11" s="112" t="s">
        <v>146</v>
      </c>
      <c r="B11" s="13"/>
      <c r="C11" s="14"/>
      <c r="D11" s="15">
        <v>1</v>
      </c>
      <c r="E11" s="121">
        <v>37220</v>
      </c>
      <c r="F11" s="122">
        <v>17790</v>
      </c>
      <c r="G11" s="119">
        <f>F11/E11</f>
        <v>0.47796883396023643</v>
      </c>
      <c r="H11" s="18"/>
    </row>
    <row r="12" spans="1:8" ht="15.75">
      <c r="A12" s="112" t="s">
        <v>27</v>
      </c>
      <c r="B12" s="13"/>
      <c r="C12" s="14"/>
      <c r="D12" s="15"/>
      <c r="E12" s="121"/>
      <c r="F12" s="122"/>
      <c r="G12" s="119"/>
      <c r="H12" s="18"/>
    </row>
    <row r="13" spans="1:8" ht="15.75">
      <c r="A13" s="112" t="s">
        <v>85</v>
      </c>
      <c r="B13" s="13"/>
      <c r="C13" s="14"/>
      <c r="D13" s="15">
        <v>23</v>
      </c>
      <c r="E13" s="121">
        <v>3275030</v>
      </c>
      <c r="F13" s="122">
        <v>708244.5</v>
      </c>
      <c r="G13" s="119">
        <f>F13/E13</f>
        <v>0.21625588162551182</v>
      </c>
      <c r="H13" s="18"/>
    </row>
    <row r="14" spans="1:8" ht="15.75">
      <c r="A14" s="112" t="s">
        <v>125</v>
      </c>
      <c r="B14" s="13"/>
      <c r="C14" s="14"/>
      <c r="D14" s="15"/>
      <c r="E14" s="121"/>
      <c r="F14" s="122"/>
      <c r="G14" s="119"/>
      <c r="H14" s="18"/>
    </row>
    <row r="15" spans="1:8" ht="15.75">
      <c r="A15" s="112" t="s">
        <v>127</v>
      </c>
      <c r="B15" s="13"/>
      <c r="C15" s="14"/>
      <c r="D15" s="15"/>
      <c r="E15" s="121"/>
      <c r="F15" s="122"/>
      <c r="G15" s="119"/>
      <c r="H15" s="18"/>
    </row>
    <row r="16" spans="1:8" ht="15.75">
      <c r="A16" s="112" t="s">
        <v>132</v>
      </c>
      <c r="B16" s="13"/>
      <c r="C16" s="14"/>
      <c r="D16" s="15"/>
      <c r="E16" s="121"/>
      <c r="F16" s="122"/>
      <c r="G16" s="119"/>
      <c r="H16" s="18"/>
    </row>
    <row r="17" spans="1:8" ht="15.75">
      <c r="A17" s="112" t="s">
        <v>91</v>
      </c>
      <c r="B17" s="13"/>
      <c r="C17" s="14"/>
      <c r="D17" s="15">
        <v>2</v>
      </c>
      <c r="E17" s="121">
        <v>900719</v>
      </c>
      <c r="F17" s="122">
        <v>176407</v>
      </c>
      <c r="G17" s="119">
        <f>F17/E17</f>
        <v>0.19585131433887817</v>
      </c>
      <c r="H17" s="18"/>
    </row>
    <row r="18" spans="1:8" ht="15.75">
      <c r="A18" s="114" t="s">
        <v>136</v>
      </c>
      <c r="B18" s="13"/>
      <c r="C18" s="14"/>
      <c r="D18" s="15">
        <v>1</v>
      </c>
      <c r="E18" s="121">
        <v>294498</v>
      </c>
      <c r="F18" s="122">
        <v>38318</v>
      </c>
      <c r="G18" s="119">
        <f>F18/E18</f>
        <v>0.1301129379486448</v>
      </c>
      <c r="H18" s="18"/>
    </row>
    <row r="19" spans="1:8" ht="15.75">
      <c r="A19" s="112" t="s">
        <v>16</v>
      </c>
      <c r="B19" s="13"/>
      <c r="C19" s="14"/>
      <c r="D19" s="15">
        <v>2</v>
      </c>
      <c r="E19" s="121">
        <v>957647</v>
      </c>
      <c r="F19" s="122">
        <v>130680</v>
      </c>
      <c r="G19" s="119">
        <f>F19/E19</f>
        <v>0.13645946784149066</v>
      </c>
      <c r="H19" s="18"/>
    </row>
    <row r="20" spans="1:8" ht="15.75">
      <c r="A20" s="112" t="s">
        <v>66</v>
      </c>
      <c r="B20" s="13"/>
      <c r="C20" s="14"/>
      <c r="D20" s="15"/>
      <c r="E20" s="121"/>
      <c r="F20" s="122"/>
      <c r="G20" s="119"/>
      <c r="H20" s="18"/>
    </row>
    <row r="21" spans="1:8" ht="15.75">
      <c r="A21" s="112" t="s">
        <v>116</v>
      </c>
      <c r="B21" s="13"/>
      <c r="C21" s="14"/>
      <c r="D21" s="15">
        <v>1</v>
      </c>
      <c r="E21" s="121">
        <v>163437</v>
      </c>
      <c r="F21" s="122">
        <v>61525</v>
      </c>
      <c r="G21" s="119">
        <f aca="true" t="shared" si="0" ref="G21:G30">F21/E21</f>
        <v>0.3764447462936789</v>
      </c>
      <c r="H21" s="18"/>
    </row>
    <row r="22" spans="1:8" ht="15.75">
      <c r="A22" s="112" t="s">
        <v>19</v>
      </c>
      <c r="B22" s="13"/>
      <c r="C22" s="14"/>
      <c r="D22" s="15"/>
      <c r="E22" s="121"/>
      <c r="F22" s="122"/>
      <c r="G22" s="119"/>
      <c r="H22" s="18"/>
    </row>
    <row r="23" spans="1:8" ht="15.75">
      <c r="A23" s="112" t="s">
        <v>138</v>
      </c>
      <c r="B23" s="13"/>
      <c r="C23" s="14"/>
      <c r="D23" s="15">
        <v>3</v>
      </c>
      <c r="E23" s="121">
        <v>713226</v>
      </c>
      <c r="F23" s="122">
        <v>195901.84</v>
      </c>
      <c r="G23" s="119">
        <f t="shared" si="0"/>
        <v>0.27467007652553327</v>
      </c>
      <c r="H23" s="18"/>
    </row>
    <row r="24" spans="1:8" ht="15.75">
      <c r="A24" s="112" t="s">
        <v>20</v>
      </c>
      <c r="B24" s="13"/>
      <c r="C24" s="14"/>
      <c r="D24" s="15">
        <v>2</v>
      </c>
      <c r="E24" s="121">
        <v>524133</v>
      </c>
      <c r="F24" s="122">
        <v>126439</v>
      </c>
      <c r="G24" s="119">
        <f t="shared" si="0"/>
        <v>0.24123457214104055</v>
      </c>
      <c r="H24" s="18"/>
    </row>
    <row r="25" spans="1:8" ht="15.75">
      <c r="A25" s="113" t="s">
        <v>22</v>
      </c>
      <c r="B25" s="13"/>
      <c r="C25" s="14"/>
      <c r="D25" s="15">
        <v>4</v>
      </c>
      <c r="E25" s="121">
        <v>686747</v>
      </c>
      <c r="F25" s="122">
        <v>161876</v>
      </c>
      <c r="G25" s="119">
        <f t="shared" si="0"/>
        <v>0.23571417130326014</v>
      </c>
      <c r="H25" s="18"/>
    </row>
    <row r="26" spans="1:8" ht="15.75">
      <c r="A26" s="113" t="s">
        <v>23</v>
      </c>
      <c r="B26" s="13"/>
      <c r="C26" s="14"/>
      <c r="D26" s="15"/>
      <c r="E26" s="121"/>
      <c r="F26" s="122"/>
      <c r="G26" s="119"/>
      <c r="H26" s="18"/>
    </row>
    <row r="27" spans="1:8" ht="15.75">
      <c r="A27" s="114" t="s">
        <v>24</v>
      </c>
      <c r="B27" s="13"/>
      <c r="C27" s="14"/>
      <c r="D27" s="15"/>
      <c r="E27" s="121"/>
      <c r="F27" s="122"/>
      <c r="G27" s="119"/>
      <c r="H27" s="18"/>
    </row>
    <row r="28" spans="1:8" ht="15.75">
      <c r="A28" s="114" t="s">
        <v>25</v>
      </c>
      <c r="B28" s="13"/>
      <c r="C28" s="14"/>
      <c r="D28" s="15"/>
      <c r="E28" s="121"/>
      <c r="F28" s="122"/>
      <c r="G28" s="119"/>
      <c r="H28" s="18"/>
    </row>
    <row r="29" spans="1:8" ht="15.75">
      <c r="A29" s="114" t="s">
        <v>26</v>
      </c>
      <c r="B29" s="13"/>
      <c r="C29" s="14"/>
      <c r="D29" s="15">
        <v>1</v>
      </c>
      <c r="E29" s="121">
        <v>97121</v>
      </c>
      <c r="F29" s="122">
        <v>23549</v>
      </c>
      <c r="G29" s="119">
        <f t="shared" si="0"/>
        <v>0.24247073238537495</v>
      </c>
      <c r="H29" s="18"/>
    </row>
    <row r="30" spans="1:8" ht="15.75">
      <c r="A30" s="114" t="s">
        <v>76</v>
      </c>
      <c r="B30" s="13"/>
      <c r="C30" s="14"/>
      <c r="D30" s="15">
        <v>1</v>
      </c>
      <c r="E30" s="121">
        <v>64506</v>
      </c>
      <c r="F30" s="122">
        <v>18506</v>
      </c>
      <c r="G30" s="119">
        <f t="shared" si="0"/>
        <v>0.28688804142250335</v>
      </c>
      <c r="H30" s="18"/>
    </row>
    <row r="31" spans="1:8" ht="15.75">
      <c r="A31" s="114" t="s">
        <v>93</v>
      </c>
      <c r="B31" s="13"/>
      <c r="C31" s="14"/>
      <c r="D31" s="15"/>
      <c r="E31" s="121"/>
      <c r="F31" s="122"/>
      <c r="G31" s="119"/>
      <c r="H31" s="18"/>
    </row>
    <row r="32" spans="1:8" ht="15.75">
      <c r="A32" s="114" t="s">
        <v>130</v>
      </c>
      <c r="B32" s="13"/>
      <c r="C32" s="14"/>
      <c r="D32" s="15">
        <v>1</v>
      </c>
      <c r="E32" s="121">
        <v>177801</v>
      </c>
      <c r="F32" s="122">
        <v>37569.5</v>
      </c>
      <c r="G32" s="119">
        <f>F32/E32</f>
        <v>0.2113008363282546</v>
      </c>
      <c r="H32" s="18"/>
    </row>
    <row r="33" spans="1:8" ht="15.75">
      <c r="A33" s="114" t="s">
        <v>29</v>
      </c>
      <c r="B33" s="13"/>
      <c r="C33" s="14"/>
      <c r="D33" s="15"/>
      <c r="E33" s="121"/>
      <c r="F33" s="122"/>
      <c r="G33" s="119"/>
      <c r="H33" s="18"/>
    </row>
    <row r="34" spans="1:8" ht="15.75">
      <c r="A34" s="114" t="s">
        <v>89</v>
      </c>
      <c r="B34" s="13"/>
      <c r="C34" s="14"/>
      <c r="D34" s="15">
        <v>6</v>
      </c>
      <c r="E34" s="121">
        <v>2433659</v>
      </c>
      <c r="F34" s="122">
        <v>499420</v>
      </c>
      <c r="G34" s="119">
        <f>F34/E34</f>
        <v>0.20521363099760484</v>
      </c>
      <c r="H34" s="18"/>
    </row>
    <row r="35" spans="1:8" ht="15">
      <c r="A35" s="20" t="s">
        <v>30</v>
      </c>
      <c r="B35" s="13"/>
      <c r="C35" s="14"/>
      <c r="D35" s="21"/>
      <c r="E35" s="121"/>
      <c r="F35" s="122"/>
      <c r="G35" s="120"/>
      <c r="H35" s="18"/>
    </row>
    <row r="36" spans="1:8" ht="15">
      <c r="A36" s="20" t="s">
        <v>49</v>
      </c>
      <c r="B36" s="13"/>
      <c r="C36" s="14"/>
      <c r="D36" s="21"/>
      <c r="E36" s="121"/>
      <c r="F36" s="122"/>
      <c r="G36" s="120"/>
      <c r="H36" s="18"/>
    </row>
    <row r="37" spans="1:8" ht="15">
      <c r="A37" s="20" t="s">
        <v>32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33</v>
      </c>
      <c r="B39" s="28"/>
      <c r="C39" s="29"/>
      <c r="D39" s="30">
        <f>SUM(D9:D38)</f>
        <v>53</v>
      </c>
      <c r="E39" s="31">
        <f>SUM(E9:E38)</f>
        <v>11151697</v>
      </c>
      <c r="F39" s="31">
        <f>SUM(F9:F38)</f>
        <v>2130295.34</v>
      </c>
      <c r="G39" s="107">
        <f>F39/E39</f>
        <v>0.19102880395692243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34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35</v>
      </c>
      <c r="F42" s="39" t="s">
        <v>35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36</v>
      </c>
      <c r="F43" s="41" t="s">
        <v>8</v>
      </c>
      <c r="G43" s="110" t="s">
        <v>37</v>
      </c>
      <c r="H43" s="2"/>
    </row>
    <row r="44" spans="1:8" ht="15.75">
      <c r="A44" s="45" t="s">
        <v>38</v>
      </c>
      <c r="B44" s="46"/>
      <c r="C44" s="14"/>
      <c r="D44" s="15">
        <v>136</v>
      </c>
      <c r="E44" s="16">
        <v>24729232.15</v>
      </c>
      <c r="F44" s="16">
        <v>1238917.02</v>
      </c>
      <c r="G44" s="119">
        <f>1-(+F44/E44)</f>
        <v>0.9499007080978048</v>
      </c>
      <c r="H44" s="18"/>
    </row>
    <row r="45" spans="1:8" ht="15.75">
      <c r="A45" s="45" t="s">
        <v>39</v>
      </c>
      <c r="B45" s="46"/>
      <c r="C45" s="14"/>
      <c r="D45" s="15">
        <v>16</v>
      </c>
      <c r="E45" s="16">
        <v>2629874.56</v>
      </c>
      <c r="F45" s="16">
        <v>184801.23</v>
      </c>
      <c r="G45" s="119">
        <f aca="true" t="shared" si="1" ref="G45:G54">1-(+F45/E45)</f>
        <v>0.9297300210394825</v>
      </c>
      <c r="H45" s="18"/>
    </row>
    <row r="46" spans="1:8" ht="15.75">
      <c r="A46" s="45" t="s">
        <v>40</v>
      </c>
      <c r="B46" s="46"/>
      <c r="C46" s="14"/>
      <c r="D46" s="15">
        <v>163</v>
      </c>
      <c r="E46" s="16">
        <v>20931510.88</v>
      </c>
      <c r="F46" s="16">
        <v>1047700.61</v>
      </c>
      <c r="G46" s="119">
        <f t="shared" si="1"/>
        <v>0.9499462501294603</v>
      </c>
      <c r="H46" s="18"/>
    </row>
    <row r="47" spans="1:8" ht="15.75">
      <c r="A47" s="45" t="s">
        <v>41</v>
      </c>
      <c r="B47" s="46"/>
      <c r="C47" s="14"/>
      <c r="D47" s="15">
        <v>2</v>
      </c>
      <c r="E47" s="16">
        <v>691095</v>
      </c>
      <c r="F47" s="16">
        <v>-18211</v>
      </c>
      <c r="G47" s="119">
        <f t="shared" si="1"/>
        <v>1.026350935833713</v>
      </c>
      <c r="H47" s="18"/>
    </row>
    <row r="48" spans="1:8" ht="15.75">
      <c r="A48" s="45" t="s">
        <v>42</v>
      </c>
      <c r="B48" s="46"/>
      <c r="C48" s="14"/>
      <c r="D48" s="15">
        <v>119</v>
      </c>
      <c r="E48" s="16">
        <v>19063692.51</v>
      </c>
      <c r="F48" s="16">
        <v>1361444.81</v>
      </c>
      <c r="G48" s="119">
        <f t="shared" si="1"/>
        <v>0.9285844120027721</v>
      </c>
      <c r="H48" s="18"/>
    </row>
    <row r="49" spans="1:8" ht="15.75">
      <c r="A49" s="45" t="s">
        <v>43</v>
      </c>
      <c r="B49" s="46"/>
      <c r="C49" s="14"/>
      <c r="D49" s="15"/>
      <c r="E49" s="16"/>
      <c r="F49" s="16"/>
      <c r="G49" s="119"/>
      <c r="H49" s="18"/>
    </row>
    <row r="50" spans="1:8" ht="15.75">
      <c r="A50" s="45" t="s">
        <v>44</v>
      </c>
      <c r="B50" s="46"/>
      <c r="C50" s="14"/>
      <c r="D50" s="15">
        <v>17</v>
      </c>
      <c r="E50" s="16">
        <v>2840435</v>
      </c>
      <c r="F50" s="16">
        <v>149935</v>
      </c>
      <c r="G50" s="119">
        <f t="shared" si="1"/>
        <v>0.9472140710841825</v>
      </c>
      <c r="H50" s="18"/>
    </row>
    <row r="51" spans="1:8" ht="15.75">
      <c r="A51" s="45" t="s">
        <v>45</v>
      </c>
      <c r="B51" s="46"/>
      <c r="C51" s="14"/>
      <c r="D51" s="15">
        <v>4</v>
      </c>
      <c r="E51" s="16">
        <v>1351150</v>
      </c>
      <c r="F51" s="16">
        <v>70545</v>
      </c>
      <c r="G51" s="119">
        <f t="shared" si="1"/>
        <v>0.9477889205491619</v>
      </c>
      <c r="H51" s="18"/>
    </row>
    <row r="52" spans="1:8" ht="15.75">
      <c r="A52" s="78" t="s">
        <v>46</v>
      </c>
      <c r="B52" s="46"/>
      <c r="C52" s="14"/>
      <c r="D52" s="15">
        <v>2</v>
      </c>
      <c r="E52" s="16">
        <v>421125</v>
      </c>
      <c r="F52" s="16">
        <v>54775</v>
      </c>
      <c r="G52" s="119">
        <f t="shared" si="1"/>
        <v>0.8699317304838231</v>
      </c>
      <c r="H52" s="18"/>
    </row>
    <row r="53" spans="1:8" ht="15.75">
      <c r="A53" s="79" t="s">
        <v>67</v>
      </c>
      <c r="B53" s="46"/>
      <c r="C53" s="14"/>
      <c r="D53" s="15"/>
      <c r="E53" s="16"/>
      <c r="F53" s="16"/>
      <c r="G53" s="119"/>
      <c r="H53" s="18"/>
    </row>
    <row r="54" spans="1:8" ht="15.75">
      <c r="A54" s="45" t="s">
        <v>117</v>
      </c>
      <c r="B54" s="46"/>
      <c r="C54" s="14"/>
      <c r="D54" s="15">
        <v>1457</v>
      </c>
      <c r="E54" s="16">
        <v>97871921.55</v>
      </c>
      <c r="F54" s="16">
        <v>11725972.87</v>
      </c>
      <c r="G54" s="119">
        <f t="shared" si="1"/>
        <v>0.8801906340010957</v>
      </c>
      <c r="H54" s="18"/>
    </row>
    <row r="55" spans="1:8" ht="15.75">
      <c r="A55" s="126" t="s">
        <v>118</v>
      </c>
      <c r="B55" s="48"/>
      <c r="C55" s="14"/>
      <c r="D55" s="15"/>
      <c r="E55" s="16"/>
      <c r="F55" s="16"/>
      <c r="G55" s="119"/>
      <c r="H55" s="18"/>
    </row>
    <row r="56" spans="1:8" ht="15.75">
      <c r="A56" s="80"/>
      <c r="B56" s="48"/>
      <c r="C56" s="14"/>
      <c r="D56" s="15"/>
      <c r="E56" s="16"/>
      <c r="F56" s="16"/>
      <c r="G56" s="119"/>
      <c r="H56" s="18"/>
    </row>
    <row r="57" spans="1:8" ht="15">
      <c r="A57" s="20" t="s">
        <v>47</v>
      </c>
      <c r="B57" s="48"/>
      <c r="C57" s="14"/>
      <c r="D57" s="21"/>
      <c r="E57" s="71"/>
      <c r="F57" s="16"/>
      <c r="G57" s="120"/>
      <c r="H57" s="18"/>
    </row>
    <row r="58" spans="1:8" ht="15">
      <c r="A58" s="20" t="s">
        <v>48</v>
      </c>
      <c r="B58" s="46"/>
      <c r="C58" s="14"/>
      <c r="D58" s="21"/>
      <c r="E58" s="71"/>
      <c r="F58" s="16"/>
      <c r="G58" s="120"/>
      <c r="H58" s="18"/>
    </row>
    <row r="59" spans="1:8" ht="15">
      <c r="A59" s="20" t="s">
        <v>49</v>
      </c>
      <c r="B59" s="46"/>
      <c r="C59" s="14"/>
      <c r="D59" s="21"/>
      <c r="E59" s="70"/>
      <c r="F59" s="16"/>
      <c r="G59" s="120"/>
      <c r="H59" s="18"/>
    </row>
    <row r="60" spans="1:8" ht="15">
      <c r="A60" s="20" t="s">
        <v>32</v>
      </c>
      <c r="B60" s="46"/>
      <c r="C60" s="14"/>
      <c r="D60" s="21"/>
      <c r="E60" s="70"/>
      <c r="F60" s="16"/>
      <c r="G60" s="120"/>
      <c r="H60" s="18"/>
    </row>
    <row r="61" spans="1:8" ht="15.75">
      <c r="A61" s="50"/>
      <c r="B61" s="25"/>
      <c r="C61" s="14"/>
      <c r="D61" s="21"/>
      <c r="E61" s="26"/>
      <c r="F61" s="26"/>
      <c r="G61" s="120"/>
      <c r="H61" s="2"/>
    </row>
    <row r="62" spans="1:8" ht="15.75">
      <c r="A62" s="28" t="s">
        <v>50</v>
      </c>
      <c r="B62" s="28"/>
      <c r="C62" s="29"/>
      <c r="D62" s="30">
        <f>SUM(D44:D58)</f>
        <v>1916</v>
      </c>
      <c r="E62" s="31">
        <f>SUM(E44:E61)</f>
        <v>170530036.64999998</v>
      </c>
      <c r="F62" s="31">
        <f>SUM(F44:F61)</f>
        <v>15815880.54</v>
      </c>
      <c r="G62" s="111">
        <f>1-(+F62/E62)</f>
        <v>0.9072545760811574</v>
      </c>
      <c r="H62" s="2"/>
    </row>
    <row r="63" spans="1:8" ht="15">
      <c r="A63" s="51"/>
      <c r="B63" s="51"/>
      <c r="C63" s="51"/>
      <c r="D63" s="52"/>
      <c r="E63" s="53"/>
      <c r="F63" s="54"/>
      <c r="G63" s="54"/>
      <c r="H63" s="2"/>
    </row>
    <row r="64" spans="1:8" ht="18">
      <c r="A64" s="55" t="s">
        <v>51</v>
      </c>
      <c r="B64" s="56"/>
      <c r="C64" s="56"/>
      <c r="D64" s="56"/>
      <c r="E64" s="56"/>
      <c r="F64" s="57">
        <f>F62+F39</f>
        <v>17946175.88</v>
      </c>
      <c r="G64" s="56"/>
      <c r="H64" s="2"/>
    </row>
    <row r="65" spans="1:8" ht="18">
      <c r="A65" s="55"/>
      <c r="B65" s="56"/>
      <c r="C65" s="56"/>
      <c r="D65" s="56"/>
      <c r="E65" s="56"/>
      <c r="F65" s="57"/>
      <c r="G65" s="56"/>
      <c r="H65" s="2"/>
    </row>
    <row r="66" spans="1:8" ht="15.75">
      <c r="A66" s="4" t="s">
        <v>53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54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55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25" bottom="0.25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Goforth</dc:creator>
  <cp:keywords/>
  <dc:description/>
  <cp:lastModifiedBy>webteam-prod</cp:lastModifiedBy>
  <cp:lastPrinted>2013-01-09T15:16:35Z</cp:lastPrinted>
  <dcterms:created xsi:type="dcterms:W3CDTF">2012-06-07T14:04:25Z</dcterms:created>
  <dcterms:modified xsi:type="dcterms:W3CDTF">2018-04-09T19:21:17Z</dcterms:modified>
  <cp:category/>
  <cp:version/>
  <cp:contentType/>
  <cp:contentStatus/>
</cp:coreProperties>
</file>